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32142\Desktop\ITPM\Self-Starter\"/>
    </mc:Choice>
  </mc:AlternateContent>
  <xr:revisionPtr revIDLastSave="0" documentId="13_ncr:1_{60EFAFC5-DDBA-4024-A460-9FDD2B26C495}" xr6:coauthVersionLast="47" xr6:coauthVersionMax="47" xr10:uidLastSave="{00000000-0000-0000-0000-000000000000}"/>
  <bookViews>
    <workbookView xWindow="-110" yWindow="-110" windowWidth="19420" windowHeight="10420" xr2:uid="{00000000-000D-0000-FFFF-FFFF00000000}"/>
  </bookViews>
  <sheets>
    <sheet name="Narritives" sheetId="2" r:id="rId1"/>
    <sheet name="FRED Graph" sheetId="1" r:id="rId2"/>
  </sheets>
  <calcPr calcId="181029"/>
</workbook>
</file>

<file path=xl/calcChain.xml><?xml version="1.0" encoding="utf-8"?>
<calcChain xmlns="http://schemas.openxmlformats.org/spreadsheetml/2006/main">
  <c r="G18" i="1" l="1"/>
  <c r="I19" i="1" s="1"/>
  <c r="G19" i="1"/>
  <c r="I20" i="1" s="1"/>
  <c r="G20" i="1"/>
  <c r="I21" i="1" s="1"/>
  <c r="G21" i="1"/>
  <c r="I22" i="1" s="1"/>
  <c r="G22" i="1"/>
  <c r="I23" i="1" s="1"/>
  <c r="G23" i="1"/>
  <c r="I24" i="1" s="1"/>
  <c r="G24" i="1"/>
  <c r="I25" i="1" s="1"/>
  <c r="G25" i="1"/>
  <c r="G26" i="1"/>
  <c r="G27" i="1"/>
  <c r="I28" i="1" s="1"/>
  <c r="G28" i="1"/>
  <c r="I29" i="1" s="1"/>
  <c r="G29" i="1"/>
  <c r="I30" i="1" s="1"/>
  <c r="G30" i="1"/>
  <c r="I31" i="1" s="1"/>
  <c r="G31" i="1"/>
  <c r="I32" i="1" s="1"/>
  <c r="G32" i="1"/>
  <c r="I33" i="1" s="1"/>
  <c r="G33" i="1"/>
  <c r="I34" i="1" s="1"/>
  <c r="G34" i="1"/>
  <c r="I35" i="1" s="1"/>
  <c r="G35" i="1"/>
  <c r="G17" i="1"/>
  <c r="I18" i="1" s="1"/>
  <c r="K4" i="1"/>
  <c r="J4" i="1"/>
  <c r="I4" i="1"/>
  <c r="J3" i="1"/>
  <c r="K3" i="1"/>
  <c r="I3" i="1"/>
  <c r="I26" i="1" l="1"/>
  <c r="I27"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14"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3" i="1"/>
  <c r="K5" i="1" s="1"/>
  <c r="K6" i="1" s="1"/>
  <c r="H35" i="1" l="1"/>
  <c r="J35" i="1" s="1"/>
  <c r="H20" i="1"/>
  <c r="J20" i="1" s="1"/>
  <c r="H19" i="1"/>
  <c r="J19" i="1" s="1"/>
  <c r="H21" i="1"/>
  <c r="J21" i="1" s="1"/>
  <c r="H18" i="1"/>
  <c r="J18" i="1" s="1"/>
  <c r="H22" i="1"/>
  <c r="J22" i="1" s="1"/>
  <c r="H17" i="1"/>
  <c r="J17" i="1" s="1"/>
  <c r="K17" i="1" s="1"/>
  <c r="H23" i="1"/>
  <c r="J23" i="1" s="1"/>
  <c r="H28" i="1"/>
  <c r="J28" i="1" s="1"/>
  <c r="H29" i="1"/>
  <c r="J29" i="1" s="1"/>
  <c r="H24" i="1"/>
  <c r="J24" i="1" s="1"/>
  <c r="H30" i="1"/>
  <c r="J30" i="1" s="1"/>
  <c r="I5" i="1"/>
  <c r="I6" i="1" s="1"/>
  <c r="H31" i="1"/>
  <c r="J31" i="1" s="1"/>
  <c r="I9" i="1"/>
  <c r="K10" i="1"/>
  <c r="K11" i="1" s="1"/>
  <c r="K12" i="1" s="1"/>
  <c r="J10" i="1"/>
  <c r="J11" i="1" s="1"/>
  <c r="I10" i="1"/>
  <c r="I11" i="1" s="1"/>
  <c r="I12" i="1" s="1"/>
  <c r="J9" i="1"/>
  <c r="H25" i="1"/>
  <c r="J25" i="1" s="1"/>
  <c r="H32" i="1"/>
  <c r="J32" i="1" s="1"/>
  <c r="J5" i="1"/>
  <c r="J6" i="1" s="1"/>
  <c r="H33" i="1"/>
  <c r="J33" i="1" s="1"/>
  <c r="H26" i="1"/>
  <c r="J26" i="1" s="1"/>
  <c r="H34" i="1"/>
  <c r="J34" i="1" s="1"/>
  <c r="H36" i="1"/>
  <c r="J36" i="1" s="1"/>
  <c r="H27" i="1"/>
  <c r="J27" i="1" s="1"/>
  <c r="J12" i="1" l="1"/>
  <c r="K18" i="1"/>
  <c r="K19" i="1" s="1"/>
  <c r="K20" i="1" s="1"/>
  <c r="K21" i="1" s="1"/>
  <c r="K22" i="1" s="1"/>
  <c r="K23" i="1" s="1"/>
  <c r="K24" i="1" s="1"/>
  <c r="K25" i="1" s="1"/>
  <c r="K26" i="1" s="1"/>
  <c r="K27" i="1" s="1"/>
  <c r="K28" i="1" s="1"/>
  <c r="K29" i="1" s="1"/>
  <c r="K30" i="1" s="1"/>
  <c r="K31" i="1" s="1"/>
  <c r="K32" i="1" s="1"/>
  <c r="K33" i="1" s="1"/>
  <c r="K34" i="1" s="1"/>
  <c r="K35" i="1" s="1"/>
  <c r="K36" i="1" s="1"/>
</calcChain>
</file>

<file path=xl/sharedStrings.xml><?xml version="1.0" encoding="utf-8"?>
<sst xmlns="http://schemas.openxmlformats.org/spreadsheetml/2006/main" count="42" uniqueCount="38">
  <si>
    <t>Date</t>
  </si>
  <si>
    <t>Nominal M2, Monthly, 
Seasonally Adjusted</t>
  </si>
  <si>
    <t>MoM%</t>
  </si>
  <si>
    <t>YoY%</t>
  </si>
  <si>
    <t>Descriptive Statistics</t>
  </si>
  <si>
    <t>Mean</t>
  </si>
  <si>
    <t>Standard Error</t>
  </si>
  <si>
    <t>Median</t>
  </si>
  <si>
    <t>Mode</t>
  </si>
  <si>
    <t>Standard Deviation</t>
  </si>
  <si>
    <t>Sample Variance</t>
  </si>
  <si>
    <t>Kurtosis</t>
  </si>
  <si>
    <t>Skew</t>
  </si>
  <si>
    <t>Range</t>
  </si>
  <si>
    <t>Min</t>
  </si>
  <si>
    <t>Max</t>
  </si>
  <si>
    <t>Sum</t>
  </si>
  <si>
    <t>Count</t>
  </si>
  <si>
    <t>Interval</t>
  </si>
  <si>
    <t>Bin</t>
  </si>
  <si>
    <t>Probability</t>
  </si>
  <si>
    <t>Cu.Probability</t>
  </si>
  <si>
    <t>Std Dev Bounds</t>
  </si>
  <si>
    <t>Upper Bound</t>
  </si>
  <si>
    <t>Lower Bound</t>
  </si>
  <si>
    <t>Actual Count</t>
  </si>
  <si>
    <t>Actual % Count</t>
  </si>
  <si>
    <t>Normal % Count</t>
  </si>
  <si>
    <t>Frequency %</t>
  </si>
  <si>
    <t>Freq Adj Mean</t>
  </si>
  <si>
    <t>Positive Data</t>
  </si>
  <si>
    <t>Negative Data</t>
  </si>
  <si>
    <t>Zero</t>
  </si>
  <si>
    <t>US M2 Growth MoM Distribution of Return</t>
  </si>
  <si>
    <t>More</t>
  </si>
  <si>
    <t>Less than -0.8%</t>
  </si>
  <si>
    <t>Greater than 1.90%</t>
  </si>
  <si>
    <t>Narritives: M2 growth has always been an accessory indicator that is used in conjunction with the Yield Curve and Corporate Bond Yield to assess the liquidity condition in the market. Periods of trememdous M2 growth will most likely lead to growth in the S&amp;P500 index. A DoR on M2 allows investors to know the normal and extreme level of M2 MoM/YoY changes, and therefore having a better understanding of the lastest data when it's released.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</si>
</sst>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yyyy\-mm\-dd"/>
    <numFmt numFmtId="165" formatCode="0.0"/>
    <numFmt numFmtId="166" formatCode="0.000%"/>
    <numFmt numFmtId="167" formatCode="_ * #,##0_ ;_ * \-#,##0_ ;_ * &quot;-&quot;??_ ;_ @_ "/>
  </numFmts>
  <fonts count="8" x14ac:knownFonts="1">
    <font>
      <sz val="10"/>
      <name val="Arial"/>
    </font>
    <font>
      <sz val="10"/>
      <name val="Arial"/>
      <family val="2"/>
    </font>
    <font>
      <b/>
      <sz val="11"/>
      <name val="Calibri"/>
      <family val="2"/>
      <scheme val="minor"/>
    </font>
    <font>
      <sz val="11"/>
      <name val="Calibri"/>
      <family val="2"/>
      <scheme val="minor"/>
    </font>
    <font>
      <i/>
      <u/>
      <sz val="11"/>
      <name val="Calibri"/>
      <family val="2"/>
      <scheme val="minor"/>
    </font>
    <font>
      <i/>
      <sz val="11"/>
      <name val="Calibri"/>
      <family val="2"/>
      <scheme val="minor"/>
    </font>
    <font>
      <u/>
      <sz val="11"/>
      <name val="Calibri"/>
      <family val="2"/>
      <scheme val="minor"/>
    </font>
    <font>
      <b/>
      <i/>
      <sz val="11"/>
      <name val="Calibri"/>
      <family val="2"/>
      <scheme val="minor"/>
    </font>
  </fonts>
  <fills count="2">
    <fill>
      <patternFill patternType="none"/>
    </fill>
    <fill>
      <patternFill patternType="gray125"/>
    </fill>
  </fills>
  <borders count="16">
    <border>
      <left/>
      <right/>
      <top/>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46">
    <xf numFmtId="0" fontId="0" fillId="0" borderId="0" xfId="0"/>
    <xf numFmtId="0" fontId="2" fillId="0" borderId="0" xfId="0" applyFont="1" applyAlignment="1">
      <alignment horizontal="left"/>
    </xf>
    <xf numFmtId="0" fontId="2" fillId="0" borderId="0" xfId="0" applyFont="1" applyAlignment="1">
      <alignment horizontal="right" wrapText="1"/>
    </xf>
    <xf numFmtId="0" fontId="3" fillId="0" borderId="0" xfId="0" applyFont="1" applyAlignment="1">
      <alignment horizontal="center" vertical="center"/>
    </xf>
    <xf numFmtId="0" fontId="3" fillId="0" borderId="0" xfId="0" applyFont="1"/>
    <xf numFmtId="164" fontId="3" fillId="0" borderId="0" xfId="0" applyNumberFormat="1" applyFont="1"/>
    <xf numFmtId="165" fontId="3" fillId="0" borderId="0" xfId="0" applyNumberFormat="1" applyFont="1" applyAlignment="1">
      <alignment horizontal="right"/>
    </xf>
    <xf numFmtId="0" fontId="4" fillId="0" borderId="6" xfId="0" applyFont="1" applyBorder="1" applyAlignment="1">
      <alignment horizontal="left"/>
    </xf>
    <xf numFmtId="0" fontId="5" fillId="0" borderId="7" xfId="0" applyFont="1" applyBorder="1" applyAlignment="1">
      <alignment horizontal="centerContinuous"/>
    </xf>
    <xf numFmtId="166" fontId="3" fillId="0" borderId="0" xfId="1" applyNumberFormat="1" applyFont="1"/>
    <xf numFmtId="43" fontId="3" fillId="0" borderId="8" xfId="2" applyFont="1" applyFill="1" applyBorder="1" applyAlignment="1"/>
    <xf numFmtId="0" fontId="3" fillId="0" borderId="0" xfId="0" applyFont="1" applyAlignment="1">
      <alignment horizontal="right"/>
    </xf>
    <xf numFmtId="0" fontId="3" fillId="0" borderId="5" xfId="0" applyFont="1" applyBorder="1"/>
    <xf numFmtId="0" fontId="3" fillId="0" borderId="8" xfId="0" applyFont="1" applyBorder="1"/>
    <xf numFmtId="0" fontId="3" fillId="0" borderId="2" xfId="0" applyFont="1" applyBorder="1"/>
    <xf numFmtId="0" fontId="3" fillId="0" borderId="10" xfId="0" applyFont="1" applyBorder="1"/>
    <xf numFmtId="10" fontId="3" fillId="0" borderId="0" xfId="1" applyNumberFormat="1" applyFont="1" applyBorder="1"/>
    <xf numFmtId="10" fontId="3" fillId="0" borderId="8" xfId="0" applyNumberFormat="1" applyFont="1" applyBorder="1"/>
    <xf numFmtId="10" fontId="3" fillId="0" borderId="8" xfId="1" applyNumberFormat="1" applyFont="1" applyBorder="1"/>
    <xf numFmtId="0" fontId="6" fillId="0" borderId="6" xfId="0" applyFont="1" applyBorder="1"/>
    <xf numFmtId="0" fontId="3" fillId="0" borderId="3" xfId="0" applyFont="1" applyBorder="1"/>
    <xf numFmtId="0" fontId="3" fillId="0" borderId="7" xfId="0" applyFont="1" applyBorder="1"/>
    <xf numFmtId="10" fontId="3" fillId="0" borderId="8" xfId="1" applyNumberFormat="1" applyFont="1" applyFill="1" applyBorder="1" applyAlignment="1"/>
    <xf numFmtId="10" fontId="3" fillId="0" borderId="0" xfId="0" applyNumberFormat="1" applyFont="1"/>
    <xf numFmtId="167" fontId="3" fillId="0" borderId="0" xfId="2" applyNumberFormat="1" applyFont="1" applyBorder="1"/>
    <xf numFmtId="167" fontId="3" fillId="0" borderId="8" xfId="2" applyNumberFormat="1" applyFont="1" applyBorder="1"/>
    <xf numFmtId="0" fontId="7" fillId="0" borderId="5" xfId="0" applyFont="1" applyBorder="1"/>
    <xf numFmtId="0" fontId="7" fillId="0" borderId="9" xfId="0" applyFont="1" applyBorder="1"/>
    <xf numFmtId="0" fontId="7" fillId="0" borderId="4" xfId="0" applyFont="1" applyBorder="1"/>
    <xf numFmtId="0" fontId="3" fillId="0" borderId="3" xfId="0" applyFont="1" applyBorder="1" applyAlignment="1">
      <alignment horizontal="right"/>
    </xf>
    <xf numFmtId="10" fontId="3" fillId="0" borderId="0" xfId="1" applyNumberFormat="1" applyFont="1" applyBorder="1" applyAlignment="1">
      <alignment horizontal="right"/>
    </xf>
    <xf numFmtId="0" fontId="3" fillId="0" borderId="2" xfId="0" applyFont="1" applyBorder="1" applyAlignment="1">
      <alignment horizontal="right"/>
    </xf>
    <xf numFmtId="0" fontId="3" fillId="0" borderId="1" xfId="0" applyFont="1" applyBorder="1" applyAlignment="1">
      <alignment horizontal="right"/>
    </xf>
    <xf numFmtId="167" fontId="3" fillId="0" borderId="0" xfId="2" applyNumberFormat="1" applyFont="1" applyBorder="1" applyAlignment="1">
      <alignment horizontal="right"/>
    </xf>
    <xf numFmtId="10" fontId="3" fillId="0" borderId="0" xfId="0" applyNumberFormat="1" applyFont="1" applyAlignment="1">
      <alignment horizontal="right"/>
    </xf>
    <xf numFmtId="0" fontId="3" fillId="0" borderId="11" xfId="0" applyFont="1" applyBorder="1" applyAlignment="1">
      <alignment horizontal="right"/>
    </xf>
    <xf numFmtId="0" fontId="3" fillId="0" borderId="15" xfId="0" applyFont="1" applyBorder="1"/>
    <xf numFmtId="0" fontId="3" fillId="0" borderId="15" xfId="0" applyFont="1" applyBorder="1" applyAlignment="1">
      <alignment horizontal="center"/>
    </xf>
    <xf numFmtId="10" fontId="3" fillId="0" borderId="15" xfId="0" applyNumberFormat="1" applyFont="1" applyBorder="1"/>
    <xf numFmtId="0" fontId="3" fillId="0" borderId="15" xfId="0" applyFont="1" applyBorder="1" applyAlignment="1">
      <alignment horizontal="right"/>
    </xf>
    <xf numFmtId="10" fontId="3" fillId="0" borderId="15" xfId="1" applyNumberFormat="1" applyFont="1" applyBorder="1"/>
    <xf numFmtId="0" fontId="3" fillId="0" borderId="12"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1" fillId="0" borderId="0" xfId="0" applyFont="1" applyAlignment="1">
      <alignment horizontal="left" vertical="top"/>
    </xf>
    <xf numFmtId="0" fontId="1" fillId="0" borderId="0" xfId="0" applyFont="1" applyAlignment="1">
      <alignment horizontal="left" vertical="top" wrapText="1"/>
    </xf>
  </cellXfs>
  <cellStyles count="3">
    <cellStyle name="百分比" xfId="1" builtinId="5"/>
    <cellStyle name="常规" xfId="0" builtinId="0"/>
    <cellStyle name="千位分隔"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sz="1600" b="1"/>
              <a:t>US MoM Histogram</a:t>
            </a:r>
            <a:endParaRPr lang="zh-CN" altLang="en-US" sz="16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'FRED Graph'!$I$17:$I$36</c:f>
              <c:strCache>
                <c:ptCount val="20"/>
                <c:pt idx="0">
                  <c:v>Less than -0.8%</c:v>
                </c:pt>
                <c:pt idx="1">
                  <c:v>-0.80% to -0.65%</c:v>
                </c:pt>
                <c:pt idx="2">
                  <c:v>-0.65% to -0.50%</c:v>
                </c:pt>
                <c:pt idx="3">
                  <c:v>-0.50% to -0.35%</c:v>
                </c:pt>
                <c:pt idx="4">
                  <c:v>-0.35% to -0.20%</c:v>
                </c:pt>
                <c:pt idx="5">
                  <c:v>-0.20% to -0.05%</c:v>
                </c:pt>
                <c:pt idx="6">
                  <c:v>-0.05% to 0.10%</c:v>
                </c:pt>
                <c:pt idx="7">
                  <c:v>0.10% to 0.25%</c:v>
                </c:pt>
                <c:pt idx="8">
                  <c:v>0.25% to 0.40%</c:v>
                </c:pt>
                <c:pt idx="9">
                  <c:v>0.40% to 0.55%</c:v>
                </c:pt>
                <c:pt idx="10">
                  <c:v>0.55% to 0.70%</c:v>
                </c:pt>
                <c:pt idx="11">
                  <c:v>0.70% to 0.85%</c:v>
                </c:pt>
                <c:pt idx="12">
                  <c:v>0.85% to 1.00%</c:v>
                </c:pt>
                <c:pt idx="13">
                  <c:v>1.00% to 1.15%</c:v>
                </c:pt>
                <c:pt idx="14">
                  <c:v>1.15% to 1.30%</c:v>
                </c:pt>
                <c:pt idx="15">
                  <c:v>1.30% to 1.45%</c:v>
                </c:pt>
                <c:pt idx="16">
                  <c:v>1.45% to 1.60%</c:v>
                </c:pt>
                <c:pt idx="17">
                  <c:v>1.60% to 1.75%</c:v>
                </c:pt>
                <c:pt idx="18">
                  <c:v>1.75% to 1.90%</c:v>
                </c:pt>
                <c:pt idx="19">
                  <c:v>Greater than 1.90%</c:v>
                </c:pt>
              </c:strCache>
            </c:strRef>
          </c:cat>
          <c:val>
            <c:numRef>
              <c:f>'FRED Graph'!$J$17:$J$36</c:f>
              <c:numCache>
                <c:formatCode>0.00%</c:formatCode>
                <c:ptCount val="20"/>
                <c:pt idx="0">
                  <c:v>2.5740025740025739E-3</c:v>
                </c:pt>
                <c:pt idx="1">
                  <c:v>0</c:v>
                </c:pt>
                <c:pt idx="2">
                  <c:v>5.1480051480051478E-3</c:v>
                </c:pt>
                <c:pt idx="3">
                  <c:v>3.8610038610038611E-3</c:v>
                </c:pt>
                <c:pt idx="4">
                  <c:v>6.4350064350064346E-3</c:v>
                </c:pt>
                <c:pt idx="5">
                  <c:v>2.5740025740025738E-2</c:v>
                </c:pt>
                <c:pt idx="6">
                  <c:v>5.019305019305019E-2</c:v>
                </c:pt>
                <c:pt idx="7">
                  <c:v>0.10167310167310167</c:v>
                </c:pt>
                <c:pt idx="8">
                  <c:v>0.14028314028314029</c:v>
                </c:pt>
                <c:pt idx="9">
                  <c:v>0.18790218790218791</c:v>
                </c:pt>
                <c:pt idx="10">
                  <c:v>0.19047619047619047</c:v>
                </c:pt>
                <c:pt idx="11">
                  <c:v>0.11840411840411841</c:v>
                </c:pt>
                <c:pt idx="12">
                  <c:v>7.2072072072072071E-2</c:v>
                </c:pt>
                <c:pt idx="13">
                  <c:v>4.3758043758043756E-2</c:v>
                </c:pt>
                <c:pt idx="14">
                  <c:v>2.5740025740025738E-2</c:v>
                </c:pt>
                <c:pt idx="15">
                  <c:v>1.0296010296010296E-2</c:v>
                </c:pt>
                <c:pt idx="16">
                  <c:v>3.8610038610038611E-3</c:v>
                </c:pt>
                <c:pt idx="17">
                  <c:v>0</c:v>
                </c:pt>
                <c:pt idx="18">
                  <c:v>1.287001287001287E-3</c:v>
                </c:pt>
                <c:pt idx="19">
                  <c:v>1.0296010296010296E-2</c:v>
                </c:pt>
              </c:numCache>
            </c:numRef>
          </c:val>
          <c:extLst>
            <c:ext xmlns:c16="http://schemas.microsoft.com/office/drawing/2014/chart" uri="{C3380CC4-5D6E-409C-BE32-E72D297353CC}">
              <c16:uniqueId val="{00000000-E2BC-4833-B65E-0E99C14F603F}"/>
            </c:ext>
          </c:extLst>
        </c:ser>
        <c:dLbls>
          <c:showLegendKey val="0"/>
          <c:showVal val="0"/>
          <c:showCatName val="0"/>
          <c:showSerName val="0"/>
          <c:showPercent val="0"/>
          <c:showBubbleSize val="0"/>
        </c:dLbls>
        <c:gapWidth val="219"/>
        <c:overlap val="-27"/>
        <c:axId val="119040992"/>
        <c:axId val="484248704"/>
      </c:barChart>
      <c:catAx>
        <c:axId val="119040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4248704"/>
        <c:crosses val="autoZero"/>
        <c:auto val="1"/>
        <c:lblAlgn val="ctr"/>
        <c:lblOffset val="100"/>
        <c:noMultiLvlLbl val="0"/>
      </c:catAx>
      <c:valAx>
        <c:axId val="48424870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040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36</xdr:row>
      <xdr:rowOff>34635</xdr:rowOff>
    </xdr:from>
    <xdr:to>
      <xdr:col>11</xdr:col>
      <xdr:colOff>0</xdr:colOff>
      <xdr:row>53</xdr:row>
      <xdr:rowOff>57727</xdr:rowOff>
    </xdr:to>
    <xdr:graphicFrame macro="">
      <xdr:nvGraphicFramePr>
        <xdr:cNvPr id="2" name="图表 1">
          <a:extLst>
            <a:ext uri="{FF2B5EF4-FFF2-40B4-BE49-F238E27FC236}">
              <a16:creationId xmlns:a16="http://schemas.microsoft.com/office/drawing/2014/main" id="{22A10A0F-7C53-231B-BBB8-814B0FF082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8137E-06C2-4789-9A21-733AA5B1EB32}">
  <dimension ref="A1:G7"/>
  <sheetViews>
    <sheetView tabSelected="1" workbookViewId="0">
      <selection sqref="A1:G7"/>
    </sheetView>
  </sheetViews>
  <sheetFormatPr defaultRowHeight="12.5" x14ac:dyDescent="0.25"/>
  <sheetData>
    <row r="1" spans="1:7" x14ac:dyDescent="0.25">
      <c r="A1" s="45" t="s">
        <v>37</v>
      </c>
      <c r="B1" s="44"/>
      <c r="C1" s="44"/>
      <c r="D1" s="44"/>
      <c r="E1" s="44"/>
      <c r="F1" s="44"/>
      <c r="G1" s="44"/>
    </row>
    <row r="2" spans="1:7" x14ac:dyDescent="0.25">
      <c r="A2" s="44"/>
      <c r="B2" s="44"/>
      <c r="C2" s="44"/>
      <c r="D2" s="44"/>
      <c r="E2" s="44"/>
      <c r="F2" s="44"/>
      <c r="G2" s="44"/>
    </row>
    <row r="3" spans="1:7" x14ac:dyDescent="0.25">
      <c r="A3" s="44"/>
      <c r="B3" s="44"/>
      <c r="C3" s="44"/>
      <c r="D3" s="44"/>
      <c r="E3" s="44"/>
      <c r="F3" s="44"/>
      <c r="G3" s="44"/>
    </row>
    <row r="4" spans="1:7" x14ac:dyDescent="0.25">
      <c r="A4" s="44"/>
      <c r="B4" s="44"/>
      <c r="C4" s="44"/>
      <c r="D4" s="44"/>
      <c r="E4" s="44"/>
      <c r="F4" s="44"/>
      <c r="G4" s="44"/>
    </row>
    <row r="5" spans="1:7" x14ac:dyDescent="0.25">
      <c r="A5" s="44"/>
      <c r="B5" s="44"/>
      <c r="C5" s="44"/>
      <c r="D5" s="44"/>
      <c r="E5" s="44"/>
      <c r="F5" s="44"/>
      <c r="G5" s="44"/>
    </row>
    <row r="6" spans="1:7" x14ac:dyDescent="0.25">
      <c r="A6" s="44"/>
      <c r="B6" s="44"/>
      <c r="C6" s="44"/>
      <c r="D6" s="44"/>
      <c r="E6" s="44"/>
      <c r="F6" s="44"/>
      <c r="G6" s="44"/>
    </row>
    <row r="7" spans="1:7" x14ac:dyDescent="0.25">
      <c r="A7" s="44"/>
      <c r="B7" s="44"/>
      <c r="C7" s="44"/>
      <c r="D7" s="44"/>
      <c r="E7" s="44"/>
      <c r="F7" s="44"/>
      <c r="G7" s="44"/>
    </row>
  </sheetData>
  <mergeCells count="1">
    <mergeCell ref="A1:G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79"/>
  <sheetViews>
    <sheetView zoomScale="55" zoomScaleNormal="55" workbookViewId="0">
      <selection activeCell="M52" sqref="M52"/>
    </sheetView>
  </sheetViews>
  <sheetFormatPr defaultRowHeight="14.5" x14ac:dyDescent="0.35"/>
  <cols>
    <col min="1" max="1" width="10.1796875" style="4" bestFit="1" customWidth="1"/>
    <col min="2" max="2" width="19.6328125" style="11" bestFit="1" customWidth="1"/>
    <col min="3" max="3" width="7.7265625" style="4" bestFit="1" customWidth="1"/>
    <col min="4" max="4" width="7.81640625" style="4" bestFit="1" customWidth="1"/>
    <col min="5" max="5" width="20.54296875" style="4" customWidth="1"/>
    <col min="6" max="6" width="18.6328125" style="4" customWidth="1"/>
    <col min="7" max="7" width="10.08984375" style="4" bestFit="1" customWidth="1"/>
    <col min="8" max="8" width="20.7265625" style="4" customWidth="1"/>
    <col min="9" max="9" width="20.7265625" style="11" customWidth="1"/>
    <col min="10" max="256" width="20.7265625" style="4" customWidth="1"/>
    <col min="257" max="16384" width="8.7265625" style="4"/>
  </cols>
  <sheetData>
    <row r="1" spans="1:11" ht="44" thickBot="1" x14ac:dyDescent="0.4">
      <c r="A1" s="1" t="s">
        <v>0</v>
      </c>
      <c r="B1" s="2" t="s">
        <v>1</v>
      </c>
      <c r="C1" s="3" t="s">
        <v>2</v>
      </c>
      <c r="D1" s="3" t="s">
        <v>3</v>
      </c>
      <c r="F1" s="41" t="s">
        <v>33</v>
      </c>
      <c r="G1" s="42"/>
      <c r="H1" s="42"/>
      <c r="I1" s="42"/>
      <c r="J1" s="42"/>
      <c r="K1" s="43"/>
    </row>
    <row r="2" spans="1:11" x14ac:dyDescent="0.35">
      <c r="A2" s="5">
        <v>21551</v>
      </c>
      <c r="B2" s="6">
        <v>286.60000000000002</v>
      </c>
      <c r="F2" s="7" t="s">
        <v>4</v>
      </c>
      <c r="G2" s="8"/>
      <c r="H2" s="19" t="s">
        <v>22</v>
      </c>
      <c r="I2" s="29">
        <v>1</v>
      </c>
      <c r="J2" s="20">
        <v>2</v>
      </c>
      <c r="K2" s="21">
        <v>3</v>
      </c>
    </row>
    <row r="3" spans="1:11" x14ac:dyDescent="0.35">
      <c r="A3" s="5">
        <v>21582</v>
      </c>
      <c r="B3" s="6">
        <v>287.7</v>
      </c>
      <c r="C3" s="9">
        <f>B3/B2-1</f>
        <v>3.8381018841588954E-3</v>
      </c>
      <c r="F3" s="26" t="s">
        <v>5</v>
      </c>
      <c r="G3" s="22">
        <v>5.5357181908326242E-3</v>
      </c>
      <c r="H3" s="26" t="s">
        <v>23</v>
      </c>
      <c r="I3" s="30">
        <f>$G$3+($G$7*I2)</f>
        <v>1.0230023492714142E-2</v>
      </c>
      <c r="J3" s="16">
        <f t="shared" ref="J3:K3" si="0">$G$3+($G$7*J2)</f>
        <v>1.4924328794595657E-2</v>
      </c>
      <c r="K3" s="18">
        <f t="shared" si="0"/>
        <v>1.9618634096477176E-2</v>
      </c>
    </row>
    <row r="4" spans="1:11" x14ac:dyDescent="0.35">
      <c r="A4" s="5">
        <v>21610</v>
      </c>
      <c r="B4" s="6">
        <v>289.2</v>
      </c>
      <c r="C4" s="9">
        <f t="shared" ref="C4:C67" si="1">B4/B3-1</f>
        <v>5.2137643378520337E-3</v>
      </c>
      <c r="F4" s="26" t="s">
        <v>6</v>
      </c>
      <c r="G4" s="22">
        <v>1.6840726462652087E-4</v>
      </c>
      <c r="H4" s="26" t="s">
        <v>24</v>
      </c>
      <c r="I4" s="30">
        <f>$G$3-(I2*G7)</f>
        <v>8.4141288895110775E-4</v>
      </c>
      <c r="J4" s="16">
        <f>$G$3-(J2*$G$7)</f>
        <v>-3.8528924129304087E-3</v>
      </c>
      <c r="K4" s="18">
        <f>$G$3-(K2*$G$7)</f>
        <v>-8.5471977148119261E-3</v>
      </c>
    </row>
    <row r="5" spans="1:11" x14ac:dyDescent="0.35">
      <c r="A5" s="5">
        <v>21641</v>
      </c>
      <c r="B5" s="6">
        <v>290.10000000000002</v>
      </c>
      <c r="C5" s="9">
        <f t="shared" si="1"/>
        <v>3.1120331950209579E-3</v>
      </c>
      <c r="F5" s="26" t="s">
        <v>7</v>
      </c>
      <c r="G5" s="22">
        <v>5.2790346907996E-3</v>
      </c>
      <c r="H5" s="26" t="s">
        <v>25</v>
      </c>
      <c r="I5" s="11">
        <f>COUNTIFS($C:$C,"&gt;="&amp;I4,$C:$C,"&lt;="&amp;I3)</f>
        <v>637</v>
      </c>
      <c r="J5" s="4">
        <f t="shared" ref="J5:K5" si="2">COUNTIFS($C:$C,"&gt;="&amp;J4,$C:$C,"&lt;="&amp;J3)</f>
        <v>756</v>
      </c>
      <c r="K5" s="13">
        <f t="shared" si="2"/>
        <v>769</v>
      </c>
    </row>
    <row r="6" spans="1:11" x14ac:dyDescent="0.35">
      <c r="A6" s="5">
        <v>21671</v>
      </c>
      <c r="B6" s="6">
        <v>292.2</v>
      </c>
      <c r="C6" s="9">
        <f t="shared" si="1"/>
        <v>7.2388831437433243E-3</v>
      </c>
      <c r="F6" s="26" t="s">
        <v>8</v>
      </c>
      <c r="G6" s="22">
        <v>7.6804915514592231E-3</v>
      </c>
      <c r="H6" s="26" t="s">
        <v>26</v>
      </c>
      <c r="I6" s="30">
        <f>I5/$G$15</f>
        <v>0.81981981981981977</v>
      </c>
      <c r="J6" s="16">
        <f t="shared" ref="J6:K6" si="3">J5/$G$15</f>
        <v>0.97297297297297303</v>
      </c>
      <c r="K6" s="18">
        <f t="shared" si="3"/>
        <v>0.98970398970398965</v>
      </c>
    </row>
    <row r="7" spans="1:11" ht="15" thickBot="1" x14ac:dyDescent="0.4">
      <c r="A7" s="5">
        <v>21702</v>
      </c>
      <c r="B7" s="6">
        <v>294.10000000000002</v>
      </c>
      <c r="C7" s="9">
        <f t="shared" si="1"/>
        <v>6.5023956194387722E-3</v>
      </c>
      <c r="F7" s="26" t="s">
        <v>9</v>
      </c>
      <c r="G7" s="22">
        <v>4.6943053018815165E-3</v>
      </c>
      <c r="H7" s="27" t="s">
        <v>27</v>
      </c>
      <c r="I7" s="31">
        <v>0.68269999999999997</v>
      </c>
      <c r="J7" s="14">
        <v>0.95450000000000002</v>
      </c>
      <c r="K7" s="15">
        <v>0.99729999999999996</v>
      </c>
    </row>
    <row r="8" spans="1:11" x14ac:dyDescent="0.35">
      <c r="A8" s="5">
        <v>21732</v>
      </c>
      <c r="B8" s="6">
        <v>295.2</v>
      </c>
      <c r="C8" s="9">
        <f t="shared" si="1"/>
        <v>3.7402244134647766E-3</v>
      </c>
      <c r="F8" s="26" t="s">
        <v>10</v>
      </c>
      <c r="G8" s="22">
        <v>2.2036502267272919E-5</v>
      </c>
      <c r="H8" s="28"/>
      <c r="I8" s="32" t="s">
        <v>30</v>
      </c>
      <c r="J8" s="32" t="s">
        <v>31</v>
      </c>
      <c r="K8" s="35" t="s">
        <v>32</v>
      </c>
    </row>
    <row r="9" spans="1:11" x14ac:dyDescent="0.35">
      <c r="A9" s="5">
        <v>21763</v>
      </c>
      <c r="B9" s="6">
        <v>296.39999999999998</v>
      </c>
      <c r="C9" s="9">
        <f t="shared" si="1"/>
        <v>4.0650406504063596E-3</v>
      </c>
      <c r="F9" s="26" t="s">
        <v>11</v>
      </c>
      <c r="G9" s="10">
        <v>42.775135537661484</v>
      </c>
      <c r="H9" s="26" t="s">
        <v>5</v>
      </c>
      <c r="I9" s="30">
        <f>AVERAGEIF(C3:C779,"&gt;0")</f>
        <v>6.0027602847078374E-3</v>
      </c>
      <c r="J9" s="16">
        <f>AVERAGEIF(C3:C779,"&lt;0")</f>
        <v>-2.0614998695374729E-3</v>
      </c>
      <c r="K9" s="17">
        <v>0</v>
      </c>
    </row>
    <row r="10" spans="1:11" x14ac:dyDescent="0.35">
      <c r="A10" s="5">
        <v>21794</v>
      </c>
      <c r="B10" s="6">
        <v>296.7</v>
      </c>
      <c r="C10" s="9">
        <f t="shared" si="1"/>
        <v>1.0121457489880026E-3</v>
      </c>
      <c r="F10" s="26" t="s">
        <v>12</v>
      </c>
      <c r="G10" s="10">
        <v>4.0453206416052367</v>
      </c>
      <c r="H10" s="26" t="s">
        <v>17</v>
      </c>
      <c r="I10" s="33">
        <f>COUNTIF(C3:C779,"&gt;0")</f>
        <v>732</v>
      </c>
      <c r="J10" s="24">
        <f>COUNTIF(C3:C779,"&lt;0")</f>
        <v>45</v>
      </c>
      <c r="K10" s="25">
        <f>COUNTIF(C3:C779,"=0")</f>
        <v>0</v>
      </c>
    </row>
    <row r="11" spans="1:11" x14ac:dyDescent="0.35">
      <c r="A11" s="5">
        <v>21824</v>
      </c>
      <c r="B11" s="6">
        <v>296.5</v>
      </c>
      <c r="C11" s="9">
        <f t="shared" si="1"/>
        <v>-6.7408156386916662E-4</v>
      </c>
      <c r="F11" s="26" t="s">
        <v>13</v>
      </c>
      <c r="G11" s="22">
        <v>7.4405596130864393E-2</v>
      </c>
      <c r="H11" s="26" t="s">
        <v>28</v>
      </c>
      <c r="I11" s="30">
        <f>I10/$G$15</f>
        <v>0.94208494208494209</v>
      </c>
      <c r="J11" s="16">
        <f t="shared" ref="J11:K11" si="4">J10/$G$15</f>
        <v>5.7915057915057917E-2</v>
      </c>
      <c r="K11" s="18">
        <f t="shared" si="4"/>
        <v>0</v>
      </c>
    </row>
    <row r="12" spans="1:11" x14ac:dyDescent="0.35">
      <c r="A12" s="5">
        <v>21855</v>
      </c>
      <c r="B12" s="6">
        <v>297.10000000000002</v>
      </c>
      <c r="C12" s="9">
        <f t="shared" si="1"/>
        <v>2.0236087689713411E-3</v>
      </c>
      <c r="F12" s="26" t="s">
        <v>14</v>
      </c>
      <c r="G12" s="22">
        <v>-1.0639457458757273E-2</v>
      </c>
      <c r="H12" s="26" t="s">
        <v>29</v>
      </c>
      <c r="I12" s="34">
        <f>I11*I9</f>
        <v>5.6551100751687736E-3</v>
      </c>
      <c r="J12" s="23">
        <f t="shared" ref="J12:K12" si="5">J11*J9</f>
        <v>-1.1939188433614709E-4</v>
      </c>
      <c r="K12" s="17">
        <f t="shared" si="5"/>
        <v>0</v>
      </c>
    </row>
    <row r="13" spans="1:11" x14ac:dyDescent="0.35">
      <c r="A13" s="5">
        <v>21885</v>
      </c>
      <c r="B13" s="6">
        <v>297.8</v>
      </c>
      <c r="C13" s="9">
        <f t="shared" si="1"/>
        <v>2.3561090541903695E-3</v>
      </c>
      <c r="F13" s="26" t="s">
        <v>15</v>
      </c>
      <c r="G13" s="22">
        <v>6.376613867210712E-2</v>
      </c>
      <c r="H13" s="12"/>
      <c r="K13" s="13"/>
    </row>
    <row r="14" spans="1:11" x14ac:dyDescent="0.35">
      <c r="A14" s="5">
        <v>21916</v>
      </c>
      <c r="B14" s="6">
        <v>298.2</v>
      </c>
      <c r="C14" s="9">
        <f t="shared" si="1"/>
        <v>1.343183344526544E-3</v>
      </c>
      <c r="D14" s="9">
        <f>B14/B2-1</f>
        <v>4.0474528960223077E-2</v>
      </c>
      <c r="F14" s="26" t="s">
        <v>16</v>
      </c>
      <c r="G14" s="22">
        <v>4.3012530342769493</v>
      </c>
      <c r="H14" s="12"/>
      <c r="K14" s="13"/>
    </row>
    <row r="15" spans="1:11" x14ac:dyDescent="0.35">
      <c r="A15" s="5">
        <v>21947</v>
      </c>
      <c r="B15" s="6">
        <v>298.39999999999998</v>
      </c>
      <c r="C15" s="9">
        <f t="shared" si="1"/>
        <v>6.7069081153592336E-4</v>
      </c>
      <c r="D15" s="9">
        <f t="shared" ref="D15:D78" si="6">B15/B3-1</f>
        <v>3.7191518943343826E-2</v>
      </c>
      <c r="F15" s="26" t="s">
        <v>17</v>
      </c>
      <c r="G15" s="13">
        <v>777</v>
      </c>
      <c r="H15" s="12"/>
      <c r="K15" s="13"/>
    </row>
    <row r="16" spans="1:11" x14ac:dyDescent="0.35">
      <c r="A16" s="5">
        <v>21976</v>
      </c>
      <c r="B16" s="6">
        <v>299.3</v>
      </c>
      <c r="C16" s="9">
        <f t="shared" si="1"/>
        <v>3.0160857908847483E-3</v>
      </c>
      <c r="D16" s="9">
        <f t="shared" si="6"/>
        <v>3.4923928077455146E-2</v>
      </c>
      <c r="F16" s="36" t="s">
        <v>18</v>
      </c>
      <c r="G16" s="36" t="s">
        <v>19</v>
      </c>
      <c r="H16" s="36" t="s">
        <v>17</v>
      </c>
      <c r="I16" s="37" t="s">
        <v>13</v>
      </c>
      <c r="J16" s="37" t="s">
        <v>20</v>
      </c>
      <c r="K16" s="37" t="s">
        <v>21</v>
      </c>
    </row>
    <row r="17" spans="1:11" x14ac:dyDescent="0.35">
      <c r="A17" s="5">
        <v>22007</v>
      </c>
      <c r="B17" s="6">
        <v>300.10000000000002</v>
      </c>
      <c r="C17" s="9">
        <f t="shared" si="1"/>
        <v>2.6729034413632835E-3</v>
      </c>
      <c r="D17" s="9">
        <f t="shared" si="6"/>
        <v>3.4470872113064432E-2</v>
      </c>
      <c r="F17" s="38">
        <v>-8.0000000000000002E-3</v>
      </c>
      <c r="G17" s="38">
        <f>F17</f>
        <v>-8.0000000000000002E-3</v>
      </c>
      <c r="H17" s="36">
        <f>COUNTIF($C:$C,"&lt;"&amp;G17)</f>
        <v>2</v>
      </c>
      <c r="I17" s="39" t="s">
        <v>35</v>
      </c>
      <c r="J17" s="40">
        <f>H17/$G$15</f>
        <v>2.5740025740025739E-3</v>
      </c>
      <c r="K17" s="38">
        <f>J17</f>
        <v>2.5740025740025739E-3</v>
      </c>
    </row>
    <row r="18" spans="1:11" x14ac:dyDescent="0.35">
      <c r="A18" s="5">
        <v>22037</v>
      </c>
      <c r="B18" s="6">
        <v>300.89999999999998</v>
      </c>
      <c r="C18" s="9">
        <f t="shared" si="1"/>
        <v>2.6657780739751669E-3</v>
      </c>
      <c r="D18" s="9">
        <f t="shared" si="6"/>
        <v>2.9774127310061571E-2</v>
      </c>
      <c r="F18" s="38">
        <v>-6.4999999999999997E-3</v>
      </c>
      <c r="G18" s="38">
        <f t="shared" ref="G18:G35" si="7">F18</f>
        <v>-6.4999999999999997E-3</v>
      </c>
      <c r="H18" s="36">
        <f>COUNTIFS($C:$C,"&gt;="&amp;G17,$C:$C,"&lt;"&amp;G18)</f>
        <v>0</v>
      </c>
      <c r="I18" s="39" t="str">
        <f>TEXT(G17,"0.00%")&amp; " to " &amp;TEXT(G18,"0.00%")</f>
        <v>-0.80% to -0.65%</v>
      </c>
      <c r="J18" s="40">
        <f t="shared" ref="J18:J36" si="8">H18/$G$15</f>
        <v>0</v>
      </c>
      <c r="K18" s="38">
        <f>K17+J18</f>
        <v>2.5740025740025739E-3</v>
      </c>
    </row>
    <row r="19" spans="1:11" x14ac:dyDescent="0.35">
      <c r="A19" s="5">
        <v>22068</v>
      </c>
      <c r="B19" s="6">
        <v>302.3</v>
      </c>
      <c r="C19" s="9">
        <f t="shared" si="1"/>
        <v>4.6527085410437152E-3</v>
      </c>
      <c r="D19" s="9">
        <f t="shared" si="6"/>
        <v>2.7881672900373911E-2</v>
      </c>
      <c r="F19" s="38">
        <v>-5.0000000000000001E-3</v>
      </c>
      <c r="G19" s="38">
        <f t="shared" si="7"/>
        <v>-5.0000000000000001E-3</v>
      </c>
      <c r="H19" s="36">
        <f>COUNTIFS($C:$C,"&gt;="&amp;G18,$C:$C,"&lt;"&amp;G19)</f>
        <v>4</v>
      </c>
      <c r="I19" s="39" t="str">
        <f t="shared" ref="I19:I35" si="9">TEXT(G18,"0.00%")&amp; " to " &amp;TEXT(G19,"0.00%")</f>
        <v>-0.65% to -0.50%</v>
      </c>
      <c r="J19" s="40">
        <f t="shared" si="8"/>
        <v>5.1480051480051478E-3</v>
      </c>
      <c r="K19" s="38">
        <f t="shared" ref="K19:K36" si="10">K18+J19</f>
        <v>7.7220077220077222E-3</v>
      </c>
    </row>
    <row r="20" spans="1:11" x14ac:dyDescent="0.35">
      <c r="A20" s="5">
        <v>22098</v>
      </c>
      <c r="B20" s="6">
        <v>304.10000000000002</v>
      </c>
      <c r="C20" s="9">
        <f t="shared" si="1"/>
        <v>5.9543499834602276E-3</v>
      </c>
      <c r="D20" s="9">
        <f t="shared" si="6"/>
        <v>3.0149051490514944E-2</v>
      </c>
      <c r="F20" s="38">
        <v>-3.5000000000000001E-3</v>
      </c>
      <c r="G20" s="38">
        <f t="shared" si="7"/>
        <v>-3.5000000000000001E-3</v>
      </c>
      <c r="H20" s="36">
        <f t="shared" ref="H20:H35" si="11">COUNTIFS($C:$C,"&gt;="&amp;G19,$C:$C,"&lt;"&amp;G20)</f>
        <v>3</v>
      </c>
      <c r="I20" s="39" t="str">
        <f t="shared" si="9"/>
        <v>-0.50% to -0.35%</v>
      </c>
      <c r="J20" s="40">
        <f t="shared" si="8"/>
        <v>3.8610038610038611E-3</v>
      </c>
      <c r="K20" s="38">
        <f t="shared" si="10"/>
        <v>1.1583011583011584E-2</v>
      </c>
    </row>
    <row r="21" spans="1:11" x14ac:dyDescent="0.35">
      <c r="A21" s="5">
        <v>22129</v>
      </c>
      <c r="B21" s="6">
        <v>306.89999999999998</v>
      </c>
      <c r="C21" s="9">
        <f t="shared" si="1"/>
        <v>9.2074975337059772E-3</v>
      </c>
      <c r="D21" s="9">
        <f t="shared" si="6"/>
        <v>3.5425101214574983E-2</v>
      </c>
      <c r="F21" s="38">
        <v>-2E-3</v>
      </c>
      <c r="G21" s="38">
        <f t="shared" si="7"/>
        <v>-2E-3</v>
      </c>
      <c r="H21" s="36">
        <f t="shared" si="11"/>
        <v>5</v>
      </c>
      <c r="I21" s="39" t="str">
        <f t="shared" si="9"/>
        <v>-0.35% to -0.20%</v>
      </c>
      <c r="J21" s="40">
        <f t="shared" si="8"/>
        <v>6.4350064350064346E-3</v>
      </c>
      <c r="K21" s="38">
        <f t="shared" si="10"/>
        <v>1.8018018018018018E-2</v>
      </c>
    </row>
    <row r="22" spans="1:11" x14ac:dyDescent="0.35">
      <c r="A22" s="5">
        <v>22160</v>
      </c>
      <c r="B22" s="6">
        <v>308.39999999999998</v>
      </c>
      <c r="C22" s="9">
        <f t="shared" si="1"/>
        <v>4.8875855327468187E-3</v>
      </c>
      <c r="D22" s="9">
        <f t="shared" si="6"/>
        <v>3.9433771486349745E-2</v>
      </c>
      <c r="F22" s="38">
        <v>-5.0000000000000001E-4</v>
      </c>
      <c r="G22" s="38">
        <f t="shared" si="7"/>
        <v>-5.0000000000000001E-4</v>
      </c>
      <c r="H22" s="36">
        <f t="shared" si="11"/>
        <v>20</v>
      </c>
      <c r="I22" s="39" t="str">
        <f t="shared" si="9"/>
        <v>-0.20% to -0.05%</v>
      </c>
      <c r="J22" s="40">
        <f t="shared" si="8"/>
        <v>2.5740025740025738E-2</v>
      </c>
      <c r="K22" s="38">
        <f t="shared" si="10"/>
        <v>4.3758043758043756E-2</v>
      </c>
    </row>
    <row r="23" spans="1:11" x14ac:dyDescent="0.35">
      <c r="A23" s="5">
        <v>22190</v>
      </c>
      <c r="B23" s="6">
        <v>309.5</v>
      </c>
      <c r="C23" s="9">
        <f t="shared" si="1"/>
        <v>3.5667963683527759E-3</v>
      </c>
      <c r="D23" s="9">
        <f t="shared" si="6"/>
        <v>4.3844856661045428E-2</v>
      </c>
      <c r="F23" s="38">
        <v>9.9999999999999894E-4</v>
      </c>
      <c r="G23" s="38">
        <f t="shared" si="7"/>
        <v>9.9999999999999894E-4</v>
      </c>
      <c r="H23" s="36">
        <f t="shared" si="11"/>
        <v>39</v>
      </c>
      <c r="I23" s="39" t="str">
        <f t="shared" si="9"/>
        <v>-0.05% to 0.10%</v>
      </c>
      <c r="J23" s="40">
        <f t="shared" si="8"/>
        <v>5.019305019305019E-2</v>
      </c>
      <c r="K23" s="38">
        <f t="shared" si="10"/>
        <v>9.3951093951093939E-2</v>
      </c>
    </row>
    <row r="24" spans="1:11" x14ac:dyDescent="0.35">
      <c r="A24" s="5">
        <v>22221</v>
      </c>
      <c r="B24" s="6">
        <v>310.89999999999998</v>
      </c>
      <c r="C24" s="9">
        <f t="shared" si="1"/>
        <v>4.5234248788368348E-3</v>
      </c>
      <c r="D24" s="9">
        <f t="shared" si="6"/>
        <v>4.6449007068326997E-2</v>
      </c>
      <c r="F24" s="38">
        <v>2.5000000000000001E-3</v>
      </c>
      <c r="G24" s="38">
        <f t="shared" si="7"/>
        <v>2.5000000000000001E-3</v>
      </c>
      <c r="H24" s="36">
        <f t="shared" si="11"/>
        <v>79</v>
      </c>
      <c r="I24" s="39" t="str">
        <f t="shared" si="9"/>
        <v>0.10% to 0.25%</v>
      </c>
      <c r="J24" s="40">
        <f t="shared" si="8"/>
        <v>0.10167310167310167</v>
      </c>
      <c r="K24" s="38">
        <f t="shared" si="10"/>
        <v>0.19562419562419561</v>
      </c>
    </row>
    <row r="25" spans="1:11" x14ac:dyDescent="0.35">
      <c r="A25" s="5">
        <v>22251</v>
      </c>
      <c r="B25" s="6">
        <v>312.39999999999998</v>
      </c>
      <c r="C25" s="9">
        <f t="shared" si="1"/>
        <v>4.8247024766805424E-3</v>
      </c>
      <c r="D25" s="9">
        <f t="shared" si="6"/>
        <v>4.9026192075218189E-2</v>
      </c>
      <c r="F25" s="38">
        <v>4.0000000000000001E-3</v>
      </c>
      <c r="G25" s="38">
        <f t="shared" si="7"/>
        <v>4.0000000000000001E-3</v>
      </c>
      <c r="H25" s="36">
        <f t="shared" si="11"/>
        <v>109</v>
      </c>
      <c r="I25" s="39" t="str">
        <f t="shared" si="9"/>
        <v>0.25% to 0.40%</v>
      </c>
      <c r="J25" s="40">
        <f t="shared" si="8"/>
        <v>0.14028314028314029</v>
      </c>
      <c r="K25" s="38">
        <f t="shared" si="10"/>
        <v>0.3359073359073359</v>
      </c>
    </row>
    <row r="26" spans="1:11" x14ac:dyDescent="0.35">
      <c r="A26" s="5">
        <v>22282</v>
      </c>
      <c r="B26" s="6">
        <v>314.10000000000002</v>
      </c>
      <c r="C26" s="9">
        <f t="shared" si="1"/>
        <v>5.4417413572345197E-3</v>
      </c>
      <c r="D26" s="9">
        <f t="shared" si="6"/>
        <v>5.3319919517102798E-2</v>
      </c>
      <c r="F26" s="38">
        <v>5.4999999999999997E-3</v>
      </c>
      <c r="G26" s="38">
        <f t="shared" si="7"/>
        <v>5.4999999999999997E-3</v>
      </c>
      <c r="H26" s="36">
        <f t="shared" si="11"/>
        <v>146</v>
      </c>
      <c r="I26" s="39" t="str">
        <f t="shared" si="9"/>
        <v>0.40% to 0.55%</v>
      </c>
      <c r="J26" s="40">
        <f t="shared" si="8"/>
        <v>0.18790218790218791</v>
      </c>
      <c r="K26" s="38">
        <f t="shared" si="10"/>
        <v>0.52380952380952384</v>
      </c>
    </row>
    <row r="27" spans="1:11" x14ac:dyDescent="0.35">
      <c r="A27" s="5">
        <v>22313</v>
      </c>
      <c r="B27" s="6">
        <v>316.5</v>
      </c>
      <c r="C27" s="9">
        <f t="shared" si="1"/>
        <v>7.6408787010504575E-3</v>
      </c>
      <c r="D27" s="9">
        <f t="shared" si="6"/>
        <v>6.0656836461126185E-2</v>
      </c>
      <c r="F27" s="38">
        <v>7.0000000000000001E-3</v>
      </c>
      <c r="G27" s="38">
        <f t="shared" si="7"/>
        <v>7.0000000000000001E-3</v>
      </c>
      <c r="H27" s="36">
        <f t="shared" si="11"/>
        <v>148</v>
      </c>
      <c r="I27" s="39" t="str">
        <f t="shared" si="9"/>
        <v>0.55% to 0.70%</v>
      </c>
      <c r="J27" s="40">
        <f t="shared" si="8"/>
        <v>0.19047619047619047</v>
      </c>
      <c r="K27" s="38">
        <f t="shared" si="10"/>
        <v>0.7142857142857143</v>
      </c>
    </row>
    <row r="28" spans="1:11" x14ac:dyDescent="0.35">
      <c r="A28" s="5">
        <v>22341</v>
      </c>
      <c r="B28" s="6">
        <v>318.3</v>
      </c>
      <c r="C28" s="9">
        <f t="shared" si="1"/>
        <v>5.687203791469253E-3</v>
      </c>
      <c r="D28" s="9">
        <f t="shared" si="6"/>
        <v>6.3481456732375596E-2</v>
      </c>
      <c r="F28" s="38">
        <v>8.5000000000000006E-3</v>
      </c>
      <c r="G28" s="38">
        <f t="shared" si="7"/>
        <v>8.5000000000000006E-3</v>
      </c>
      <c r="H28" s="36">
        <f t="shared" si="11"/>
        <v>92</v>
      </c>
      <c r="I28" s="39" t="str">
        <f t="shared" si="9"/>
        <v>0.70% to 0.85%</v>
      </c>
      <c r="J28" s="40">
        <f t="shared" si="8"/>
        <v>0.11840411840411841</v>
      </c>
      <c r="K28" s="38">
        <f t="shared" si="10"/>
        <v>0.83268983268983265</v>
      </c>
    </row>
    <row r="29" spans="1:11" x14ac:dyDescent="0.35">
      <c r="A29" s="5">
        <v>22372</v>
      </c>
      <c r="B29" s="6">
        <v>319.89999999999998</v>
      </c>
      <c r="C29" s="9">
        <f t="shared" si="1"/>
        <v>5.0267043669494083E-3</v>
      </c>
      <c r="D29" s="9">
        <f t="shared" si="6"/>
        <v>6.5978007330889543E-2</v>
      </c>
      <c r="F29" s="38">
        <v>0.01</v>
      </c>
      <c r="G29" s="38">
        <f t="shared" si="7"/>
        <v>0.01</v>
      </c>
      <c r="H29" s="36">
        <f t="shared" si="11"/>
        <v>56</v>
      </c>
      <c r="I29" s="39" t="str">
        <f t="shared" si="9"/>
        <v>0.85% to 1.00%</v>
      </c>
      <c r="J29" s="40">
        <f t="shared" si="8"/>
        <v>7.2072072072072071E-2</v>
      </c>
      <c r="K29" s="38">
        <f t="shared" si="10"/>
        <v>0.90476190476190477</v>
      </c>
    </row>
    <row r="30" spans="1:11" x14ac:dyDescent="0.35">
      <c r="A30" s="5">
        <v>22402</v>
      </c>
      <c r="B30" s="6">
        <v>322.2</v>
      </c>
      <c r="C30" s="9">
        <f t="shared" si="1"/>
        <v>7.1897467958736971E-3</v>
      </c>
      <c r="D30" s="9">
        <f t="shared" si="6"/>
        <v>7.0787637088733923E-2</v>
      </c>
      <c r="F30" s="38">
        <v>1.15E-2</v>
      </c>
      <c r="G30" s="38">
        <f t="shared" si="7"/>
        <v>1.15E-2</v>
      </c>
      <c r="H30" s="36">
        <f t="shared" si="11"/>
        <v>34</v>
      </c>
      <c r="I30" s="39" t="str">
        <f t="shared" si="9"/>
        <v>1.00% to 1.15%</v>
      </c>
      <c r="J30" s="40">
        <f t="shared" si="8"/>
        <v>4.3758043758043756E-2</v>
      </c>
      <c r="K30" s="38">
        <f t="shared" si="10"/>
        <v>0.94851994851994847</v>
      </c>
    </row>
    <row r="31" spans="1:11" x14ac:dyDescent="0.35">
      <c r="A31" s="5">
        <v>22433</v>
      </c>
      <c r="B31" s="6">
        <v>324.3</v>
      </c>
      <c r="C31" s="9">
        <f t="shared" si="1"/>
        <v>6.5176908752329066E-3</v>
      </c>
      <c r="D31" s="9">
        <f t="shared" si="6"/>
        <v>7.2775388686735054E-2</v>
      </c>
      <c r="F31" s="38">
        <v>1.2999999999999999E-2</v>
      </c>
      <c r="G31" s="38">
        <f t="shared" si="7"/>
        <v>1.2999999999999999E-2</v>
      </c>
      <c r="H31" s="36">
        <f t="shared" si="11"/>
        <v>20</v>
      </c>
      <c r="I31" s="39" t="str">
        <f t="shared" si="9"/>
        <v>1.15% to 1.30%</v>
      </c>
      <c r="J31" s="40">
        <f t="shared" si="8"/>
        <v>2.5740025740025738E-2</v>
      </c>
      <c r="K31" s="38">
        <f t="shared" si="10"/>
        <v>0.97425997425997424</v>
      </c>
    </row>
    <row r="32" spans="1:11" x14ac:dyDescent="0.35">
      <c r="A32" s="5">
        <v>22463</v>
      </c>
      <c r="B32" s="6">
        <v>325.60000000000002</v>
      </c>
      <c r="C32" s="9">
        <f t="shared" si="1"/>
        <v>4.0086339808820259E-3</v>
      </c>
      <c r="D32" s="9">
        <f t="shared" si="6"/>
        <v>7.0700427490956841E-2</v>
      </c>
      <c r="F32" s="38">
        <v>1.4500000000000001E-2</v>
      </c>
      <c r="G32" s="38">
        <f t="shared" si="7"/>
        <v>1.4500000000000001E-2</v>
      </c>
      <c r="H32" s="36">
        <f t="shared" si="11"/>
        <v>8</v>
      </c>
      <c r="I32" s="39" t="str">
        <f t="shared" si="9"/>
        <v>1.30% to 1.45%</v>
      </c>
      <c r="J32" s="40">
        <f t="shared" si="8"/>
        <v>1.0296010296010296E-2</v>
      </c>
      <c r="K32" s="38">
        <f t="shared" si="10"/>
        <v>0.98455598455598459</v>
      </c>
    </row>
    <row r="33" spans="1:11" x14ac:dyDescent="0.35">
      <c r="A33" s="5">
        <v>22494</v>
      </c>
      <c r="B33" s="6">
        <v>327.60000000000002</v>
      </c>
      <c r="C33" s="9">
        <f t="shared" si="1"/>
        <v>6.1425061425062211E-3</v>
      </c>
      <c r="D33" s="9">
        <f t="shared" si="6"/>
        <v>6.744868035190632E-2</v>
      </c>
      <c r="F33" s="38">
        <v>1.6E-2</v>
      </c>
      <c r="G33" s="38">
        <f t="shared" si="7"/>
        <v>1.6E-2</v>
      </c>
      <c r="H33" s="36">
        <f t="shared" si="11"/>
        <v>3</v>
      </c>
      <c r="I33" s="39" t="str">
        <f t="shared" si="9"/>
        <v>1.45% to 1.60%</v>
      </c>
      <c r="J33" s="40">
        <f t="shared" si="8"/>
        <v>3.8610038610038611E-3</v>
      </c>
      <c r="K33" s="38">
        <f t="shared" si="10"/>
        <v>0.98841698841698844</v>
      </c>
    </row>
    <row r="34" spans="1:11" x14ac:dyDescent="0.35">
      <c r="A34" s="5">
        <v>22525</v>
      </c>
      <c r="B34" s="6">
        <v>329.5</v>
      </c>
      <c r="C34" s="9">
        <f t="shared" si="1"/>
        <v>5.7997557997557792E-3</v>
      </c>
      <c r="D34" s="9">
        <f t="shared" si="6"/>
        <v>6.841763942931256E-2</v>
      </c>
      <c r="F34" s="38">
        <v>1.7500000000000002E-2</v>
      </c>
      <c r="G34" s="38">
        <f t="shared" si="7"/>
        <v>1.7500000000000002E-2</v>
      </c>
      <c r="H34" s="36">
        <f t="shared" si="11"/>
        <v>0</v>
      </c>
      <c r="I34" s="39" t="str">
        <f t="shared" si="9"/>
        <v>1.60% to 1.75%</v>
      </c>
      <c r="J34" s="40">
        <f t="shared" si="8"/>
        <v>0</v>
      </c>
      <c r="K34" s="38">
        <f t="shared" si="10"/>
        <v>0.98841698841698844</v>
      </c>
    </row>
    <row r="35" spans="1:11" x14ac:dyDescent="0.35">
      <c r="A35" s="5">
        <v>22555</v>
      </c>
      <c r="B35" s="6">
        <v>331.1</v>
      </c>
      <c r="C35" s="9">
        <f t="shared" si="1"/>
        <v>4.8558421851290223E-3</v>
      </c>
      <c r="D35" s="9">
        <f t="shared" si="6"/>
        <v>6.9789983844911196E-2</v>
      </c>
      <c r="F35" s="38">
        <v>1.9E-2</v>
      </c>
      <c r="G35" s="38">
        <f t="shared" si="7"/>
        <v>1.9E-2</v>
      </c>
      <c r="H35" s="36">
        <f t="shared" si="11"/>
        <v>1</v>
      </c>
      <c r="I35" s="39" t="str">
        <f t="shared" si="9"/>
        <v>1.75% to 1.90%</v>
      </c>
      <c r="J35" s="40">
        <f t="shared" si="8"/>
        <v>1.287001287001287E-3</v>
      </c>
      <c r="K35" s="38">
        <f t="shared" si="10"/>
        <v>0.98970398970398976</v>
      </c>
    </row>
    <row r="36" spans="1:11" x14ac:dyDescent="0.35">
      <c r="A36" s="5">
        <v>22586</v>
      </c>
      <c r="B36" s="6">
        <v>333.4</v>
      </c>
      <c r="C36" s="9">
        <f t="shared" si="1"/>
        <v>6.9465418302625537E-3</v>
      </c>
      <c r="D36" s="9">
        <f t="shared" si="6"/>
        <v>7.2370537150209024E-2</v>
      </c>
      <c r="F36" s="39"/>
      <c r="G36" s="39" t="s">
        <v>34</v>
      </c>
      <c r="H36" s="36">
        <f>COUNTIF($C:$C,"&gt;="&amp;G35)</f>
        <v>8</v>
      </c>
      <c r="I36" s="39" t="s">
        <v>36</v>
      </c>
      <c r="J36" s="40">
        <f t="shared" si="8"/>
        <v>1.0296010296010296E-2</v>
      </c>
      <c r="K36" s="38">
        <f t="shared" si="10"/>
        <v>1</v>
      </c>
    </row>
    <row r="37" spans="1:11" x14ac:dyDescent="0.35">
      <c r="A37" s="5">
        <v>22616</v>
      </c>
      <c r="B37" s="6">
        <v>335.5</v>
      </c>
      <c r="C37" s="9">
        <f t="shared" si="1"/>
        <v>6.2987402519496527E-3</v>
      </c>
      <c r="D37" s="9">
        <f t="shared" si="6"/>
        <v>7.3943661971830998E-2</v>
      </c>
    </row>
    <row r="38" spans="1:11" x14ac:dyDescent="0.35">
      <c r="A38" s="5">
        <v>22647</v>
      </c>
      <c r="B38" s="6">
        <v>337.5</v>
      </c>
      <c r="C38" s="9">
        <f t="shared" si="1"/>
        <v>5.9612518628913147E-3</v>
      </c>
      <c r="D38" s="9">
        <f t="shared" si="6"/>
        <v>7.4498567335243404E-2</v>
      </c>
    </row>
    <row r="39" spans="1:11" x14ac:dyDescent="0.35">
      <c r="A39" s="5">
        <v>22678</v>
      </c>
      <c r="B39" s="6">
        <v>340.1</v>
      </c>
      <c r="C39" s="9">
        <f t="shared" si="1"/>
        <v>7.7037037037037681E-3</v>
      </c>
      <c r="D39" s="9">
        <f t="shared" si="6"/>
        <v>7.4565560821485022E-2</v>
      </c>
    </row>
    <row r="40" spans="1:11" x14ac:dyDescent="0.35">
      <c r="A40" s="5">
        <v>22706</v>
      </c>
      <c r="B40" s="6">
        <v>343.1</v>
      </c>
      <c r="C40" s="9">
        <f t="shared" si="1"/>
        <v>8.820935019111964E-3</v>
      </c>
      <c r="D40" s="9">
        <f t="shared" si="6"/>
        <v>7.7913917687715939E-2</v>
      </c>
    </row>
    <row r="41" spans="1:11" x14ac:dyDescent="0.35">
      <c r="A41" s="5">
        <v>22737</v>
      </c>
      <c r="B41" s="6">
        <v>345.5</v>
      </c>
      <c r="C41" s="9">
        <f t="shared" si="1"/>
        <v>6.9950451763334254E-3</v>
      </c>
      <c r="D41" s="9">
        <f t="shared" si="6"/>
        <v>8.0025007814942262E-2</v>
      </c>
    </row>
    <row r="42" spans="1:11" x14ac:dyDescent="0.35">
      <c r="A42" s="5">
        <v>22767</v>
      </c>
      <c r="B42" s="6">
        <v>347.5</v>
      </c>
      <c r="C42" s="9">
        <f t="shared" si="1"/>
        <v>5.7887120115773794E-3</v>
      </c>
      <c r="D42" s="9">
        <f t="shared" si="6"/>
        <v>7.8522656734947294E-2</v>
      </c>
    </row>
    <row r="43" spans="1:11" x14ac:dyDescent="0.35">
      <c r="A43" s="5">
        <v>22798</v>
      </c>
      <c r="B43" s="6">
        <v>349.3</v>
      </c>
      <c r="C43" s="9">
        <f t="shared" si="1"/>
        <v>5.1798561151079614E-3</v>
      </c>
      <c r="D43" s="9">
        <f t="shared" si="6"/>
        <v>7.7089115016959697E-2</v>
      </c>
    </row>
    <row r="44" spans="1:11" x14ac:dyDescent="0.35">
      <c r="A44" s="5">
        <v>22828</v>
      </c>
      <c r="B44" s="6">
        <v>350.8</v>
      </c>
      <c r="C44" s="9">
        <f t="shared" si="1"/>
        <v>4.294302891497237E-3</v>
      </c>
      <c r="D44" s="9">
        <f t="shared" si="6"/>
        <v>7.7395577395577453E-2</v>
      </c>
    </row>
    <row r="45" spans="1:11" x14ac:dyDescent="0.35">
      <c r="A45" s="5">
        <v>22859</v>
      </c>
      <c r="B45" s="6">
        <v>352.8</v>
      </c>
      <c r="C45" s="9">
        <f t="shared" si="1"/>
        <v>5.7012542759407037E-3</v>
      </c>
      <c r="D45" s="9">
        <f t="shared" si="6"/>
        <v>7.6923076923076872E-2</v>
      </c>
    </row>
    <row r="46" spans="1:11" x14ac:dyDescent="0.35">
      <c r="A46" s="5">
        <v>22890</v>
      </c>
      <c r="B46" s="6">
        <v>354.9</v>
      </c>
      <c r="C46" s="9">
        <f t="shared" si="1"/>
        <v>5.9523809523809312E-3</v>
      </c>
      <c r="D46" s="9">
        <f t="shared" si="6"/>
        <v>7.708649468892248E-2</v>
      </c>
    </row>
    <row r="47" spans="1:11" x14ac:dyDescent="0.35">
      <c r="A47" s="5">
        <v>22920</v>
      </c>
      <c r="B47" s="6">
        <v>357.2</v>
      </c>
      <c r="C47" s="9">
        <f t="shared" si="1"/>
        <v>6.4806987883911926E-3</v>
      </c>
      <c r="D47" s="9">
        <f t="shared" si="6"/>
        <v>7.8828148595590397E-2</v>
      </c>
    </row>
    <row r="48" spans="1:11" x14ac:dyDescent="0.35">
      <c r="A48" s="5">
        <v>22951</v>
      </c>
      <c r="B48" s="6">
        <v>359.8</v>
      </c>
      <c r="C48" s="9">
        <f t="shared" si="1"/>
        <v>7.2788353863382227E-3</v>
      </c>
      <c r="D48" s="9">
        <f t="shared" si="6"/>
        <v>7.918416316736665E-2</v>
      </c>
    </row>
    <row r="49" spans="1:4" x14ac:dyDescent="0.35">
      <c r="A49" s="5">
        <v>22981</v>
      </c>
      <c r="B49" s="6">
        <v>362.7</v>
      </c>
      <c r="C49" s="9">
        <f t="shared" si="1"/>
        <v>8.060033351862117E-3</v>
      </c>
      <c r="D49" s="9">
        <f t="shared" si="6"/>
        <v>8.1073025335320459E-2</v>
      </c>
    </row>
    <row r="50" spans="1:4" x14ac:dyDescent="0.35">
      <c r="A50" s="5">
        <v>23012</v>
      </c>
      <c r="B50" s="6">
        <v>365.2</v>
      </c>
      <c r="C50" s="9">
        <f t="shared" si="1"/>
        <v>6.8927488282326532E-3</v>
      </c>
      <c r="D50" s="9">
        <f t="shared" si="6"/>
        <v>8.2074074074073966E-2</v>
      </c>
    </row>
    <row r="51" spans="1:4" x14ac:dyDescent="0.35">
      <c r="A51" s="5">
        <v>23043</v>
      </c>
      <c r="B51" s="6">
        <v>367.9</v>
      </c>
      <c r="C51" s="9">
        <f t="shared" si="1"/>
        <v>7.3932092004380667E-3</v>
      </c>
      <c r="D51" s="9">
        <f t="shared" si="6"/>
        <v>8.1740664510437933E-2</v>
      </c>
    </row>
    <row r="52" spans="1:4" x14ac:dyDescent="0.35">
      <c r="A52" s="5">
        <v>23071</v>
      </c>
      <c r="B52" s="6">
        <v>370.7</v>
      </c>
      <c r="C52" s="9">
        <f t="shared" si="1"/>
        <v>7.6107637945093121E-3</v>
      </c>
      <c r="D52" s="9">
        <f t="shared" si="6"/>
        <v>8.0443019527834281E-2</v>
      </c>
    </row>
    <row r="53" spans="1:4" x14ac:dyDescent="0.35">
      <c r="A53" s="5">
        <v>23102</v>
      </c>
      <c r="B53" s="6">
        <v>373.3</v>
      </c>
      <c r="C53" s="9">
        <f t="shared" si="1"/>
        <v>7.0137577555975383E-3</v>
      </c>
      <c r="D53" s="9">
        <f t="shared" si="6"/>
        <v>8.0463096960926128E-2</v>
      </c>
    </row>
    <row r="54" spans="1:4" x14ac:dyDescent="0.35">
      <c r="A54" s="5">
        <v>23132</v>
      </c>
      <c r="B54" s="6">
        <v>376.1</v>
      </c>
      <c r="C54" s="9">
        <f t="shared" si="1"/>
        <v>7.500669702652063E-3</v>
      </c>
      <c r="D54" s="9">
        <f t="shared" si="6"/>
        <v>8.2302158273381387E-2</v>
      </c>
    </row>
    <row r="55" spans="1:4" x14ac:dyDescent="0.35">
      <c r="A55" s="5">
        <v>23163</v>
      </c>
      <c r="B55" s="6">
        <v>378.4</v>
      </c>
      <c r="C55" s="9">
        <f t="shared" si="1"/>
        <v>6.1153948417973503E-3</v>
      </c>
      <c r="D55" s="9">
        <f t="shared" si="6"/>
        <v>8.3309476095047241E-2</v>
      </c>
    </row>
    <row r="56" spans="1:4" x14ac:dyDescent="0.35">
      <c r="A56" s="5">
        <v>23193</v>
      </c>
      <c r="B56" s="6">
        <v>381.1</v>
      </c>
      <c r="C56" s="9">
        <f t="shared" si="1"/>
        <v>7.1353065539112581E-3</v>
      </c>
      <c r="D56" s="9">
        <f t="shared" si="6"/>
        <v>8.6374002280501738E-2</v>
      </c>
    </row>
    <row r="57" spans="1:4" x14ac:dyDescent="0.35">
      <c r="A57" s="5">
        <v>23224</v>
      </c>
      <c r="B57" s="6">
        <v>383.6</v>
      </c>
      <c r="C57" s="9">
        <f t="shared" si="1"/>
        <v>6.559958016268741E-3</v>
      </c>
      <c r="D57" s="9">
        <f t="shared" si="6"/>
        <v>8.7301587301587436E-2</v>
      </c>
    </row>
    <row r="58" spans="1:4" x14ac:dyDescent="0.35">
      <c r="A58" s="5">
        <v>23255</v>
      </c>
      <c r="B58" s="6">
        <v>386</v>
      </c>
      <c r="C58" s="9">
        <f t="shared" si="1"/>
        <v>6.2565172054223073E-3</v>
      </c>
      <c r="D58" s="9">
        <f t="shared" si="6"/>
        <v>8.7630318399549267E-2</v>
      </c>
    </row>
    <row r="59" spans="1:4" x14ac:dyDescent="0.35">
      <c r="A59" s="5">
        <v>23285</v>
      </c>
      <c r="B59" s="6">
        <v>388.3</v>
      </c>
      <c r="C59" s="9">
        <f t="shared" si="1"/>
        <v>5.9585492227980374E-3</v>
      </c>
      <c r="D59" s="9">
        <f t="shared" si="6"/>
        <v>8.7066069428891391E-2</v>
      </c>
    </row>
    <row r="60" spans="1:4" x14ac:dyDescent="0.35">
      <c r="A60" s="5">
        <v>23316</v>
      </c>
      <c r="B60" s="6">
        <v>391.5</v>
      </c>
      <c r="C60" s="9">
        <f t="shared" si="1"/>
        <v>8.2410507339685246E-3</v>
      </c>
      <c r="D60" s="9">
        <f t="shared" si="6"/>
        <v>8.810450250138957E-2</v>
      </c>
    </row>
    <row r="61" spans="1:4" x14ac:dyDescent="0.35">
      <c r="A61" s="5">
        <v>23346</v>
      </c>
      <c r="B61" s="6">
        <v>393.2</v>
      </c>
      <c r="C61" s="9">
        <f t="shared" si="1"/>
        <v>4.3422733077904674E-3</v>
      </c>
      <c r="D61" s="9">
        <f t="shared" si="6"/>
        <v>8.4091535704438947E-2</v>
      </c>
    </row>
    <row r="62" spans="1:4" x14ac:dyDescent="0.35">
      <c r="A62" s="5">
        <v>23377</v>
      </c>
      <c r="B62" s="6">
        <v>395.2</v>
      </c>
      <c r="C62" s="9">
        <f t="shared" si="1"/>
        <v>5.0864699898269805E-3</v>
      </c>
      <c r="D62" s="9">
        <f t="shared" si="6"/>
        <v>8.2146768893756938E-2</v>
      </c>
    </row>
    <row r="63" spans="1:4" x14ac:dyDescent="0.35">
      <c r="A63" s="5">
        <v>23408</v>
      </c>
      <c r="B63" s="6">
        <v>397.6</v>
      </c>
      <c r="C63" s="9">
        <f t="shared" si="1"/>
        <v>6.0728744939271273E-3</v>
      </c>
      <c r="D63" s="9">
        <f t="shared" si="6"/>
        <v>8.0728458820331639E-2</v>
      </c>
    </row>
    <row r="64" spans="1:4" x14ac:dyDescent="0.35">
      <c r="A64" s="5">
        <v>23437</v>
      </c>
      <c r="B64" s="6">
        <v>399.8</v>
      </c>
      <c r="C64" s="9">
        <f t="shared" si="1"/>
        <v>5.5331991951710346E-3</v>
      </c>
      <c r="D64" s="9">
        <f t="shared" si="6"/>
        <v>7.8500134879956995E-2</v>
      </c>
    </row>
    <row r="65" spans="1:4" x14ac:dyDescent="0.35">
      <c r="A65" s="5">
        <v>23468</v>
      </c>
      <c r="B65" s="6">
        <v>401.7</v>
      </c>
      <c r="C65" s="9">
        <f t="shared" si="1"/>
        <v>4.7523761880940985E-3</v>
      </c>
      <c r="D65" s="9">
        <f t="shared" si="6"/>
        <v>7.6078221269756163E-2</v>
      </c>
    </row>
    <row r="66" spans="1:4" x14ac:dyDescent="0.35">
      <c r="A66" s="5">
        <v>23498</v>
      </c>
      <c r="B66" s="6">
        <v>404.2</v>
      </c>
      <c r="C66" s="9">
        <f t="shared" si="1"/>
        <v>6.2235499128702187E-3</v>
      </c>
      <c r="D66" s="9">
        <f t="shared" si="6"/>
        <v>7.4714171762829018E-2</v>
      </c>
    </row>
    <row r="67" spans="1:4" x14ac:dyDescent="0.35">
      <c r="A67" s="5">
        <v>23529</v>
      </c>
      <c r="B67" s="6">
        <v>407.1</v>
      </c>
      <c r="C67" s="9">
        <f t="shared" si="1"/>
        <v>7.1746660069273993E-3</v>
      </c>
      <c r="D67" s="9">
        <f t="shared" si="6"/>
        <v>7.5845665961945086E-2</v>
      </c>
    </row>
    <row r="68" spans="1:4" x14ac:dyDescent="0.35">
      <c r="A68" s="5">
        <v>23559</v>
      </c>
      <c r="B68" s="6">
        <v>410.1</v>
      </c>
      <c r="C68" s="9">
        <f t="shared" ref="C68:C131" si="12">B68/B67-1</f>
        <v>7.3691967575533202E-3</v>
      </c>
      <c r="D68" s="9">
        <f t="shared" si="6"/>
        <v>7.6095512988716862E-2</v>
      </c>
    </row>
    <row r="69" spans="1:4" x14ac:dyDescent="0.35">
      <c r="A69" s="5">
        <v>23590</v>
      </c>
      <c r="B69" s="6">
        <v>413.4</v>
      </c>
      <c r="C69" s="9">
        <f t="shared" si="12"/>
        <v>8.0468178493049436E-3</v>
      </c>
      <c r="D69" s="9">
        <f t="shared" si="6"/>
        <v>7.7685088633993704E-2</v>
      </c>
    </row>
    <row r="70" spans="1:4" x14ac:dyDescent="0.35">
      <c r="A70" s="5">
        <v>23621</v>
      </c>
      <c r="B70" s="6">
        <v>416.9</v>
      </c>
      <c r="C70" s="9">
        <f t="shared" si="12"/>
        <v>8.4663763909047507E-3</v>
      </c>
      <c r="D70" s="9">
        <f t="shared" si="6"/>
        <v>8.0051813471502475E-2</v>
      </c>
    </row>
    <row r="71" spans="1:4" x14ac:dyDescent="0.35">
      <c r="A71" s="5">
        <v>23651</v>
      </c>
      <c r="B71" s="6">
        <v>419.1</v>
      </c>
      <c r="C71" s="9">
        <f t="shared" si="12"/>
        <v>5.2770448548813409E-3</v>
      </c>
      <c r="D71" s="9">
        <f t="shared" si="6"/>
        <v>7.932011331444766E-2</v>
      </c>
    </row>
    <row r="72" spans="1:4" x14ac:dyDescent="0.35">
      <c r="A72" s="5">
        <v>23682</v>
      </c>
      <c r="B72" s="6">
        <v>422</v>
      </c>
      <c r="C72" s="9">
        <f t="shared" si="12"/>
        <v>6.9195895967548715E-3</v>
      </c>
      <c r="D72" s="9">
        <f t="shared" si="6"/>
        <v>7.7905491698595064E-2</v>
      </c>
    </row>
    <row r="73" spans="1:4" x14ac:dyDescent="0.35">
      <c r="A73" s="5">
        <v>23712</v>
      </c>
      <c r="B73" s="6">
        <v>424.7</v>
      </c>
      <c r="C73" s="9">
        <f t="shared" si="12"/>
        <v>6.3981042654028819E-3</v>
      </c>
      <c r="D73" s="9">
        <f t="shared" si="6"/>
        <v>8.0111902339776275E-2</v>
      </c>
    </row>
    <row r="74" spans="1:4" x14ac:dyDescent="0.35">
      <c r="A74" s="5">
        <v>23743</v>
      </c>
      <c r="B74" s="6">
        <v>427.5</v>
      </c>
      <c r="C74" s="9">
        <f t="shared" si="12"/>
        <v>6.5928890981870047E-3</v>
      </c>
      <c r="D74" s="9">
        <f t="shared" si="6"/>
        <v>8.1730769230769162E-2</v>
      </c>
    </row>
    <row r="75" spans="1:4" x14ac:dyDescent="0.35">
      <c r="A75" s="5">
        <v>23774</v>
      </c>
      <c r="B75" s="6">
        <v>430.4</v>
      </c>
      <c r="C75" s="9">
        <f t="shared" si="12"/>
        <v>6.7836257309941139E-3</v>
      </c>
      <c r="D75" s="9">
        <f t="shared" si="6"/>
        <v>8.2494969818913466E-2</v>
      </c>
    </row>
    <row r="76" spans="1:4" x14ac:dyDescent="0.35">
      <c r="A76" s="5">
        <v>23802</v>
      </c>
      <c r="B76" s="6">
        <v>433.2</v>
      </c>
      <c r="C76" s="9">
        <f t="shared" si="12"/>
        <v>6.5055762081784874E-3</v>
      </c>
      <c r="D76" s="9">
        <f t="shared" si="6"/>
        <v>8.3541770885442679E-2</v>
      </c>
    </row>
    <row r="77" spans="1:4" x14ac:dyDescent="0.35">
      <c r="A77" s="5">
        <v>23833</v>
      </c>
      <c r="B77" s="6">
        <v>435.4</v>
      </c>
      <c r="C77" s="9">
        <f t="shared" si="12"/>
        <v>5.078485687904033E-3</v>
      </c>
      <c r="D77" s="9">
        <f t="shared" si="6"/>
        <v>8.3893452825491543E-2</v>
      </c>
    </row>
    <row r="78" spans="1:4" x14ac:dyDescent="0.35">
      <c r="A78" s="5">
        <v>23863</v>
      </c>
      <c r="B78" s="6">
        <v>437.1</v>
      </c>
      <c r="C78" s="9">
        <f t="shared" si="12"/>
        <v>3.9044556729446178E-3</v>
      </c>
      <c r="D78" s="9">
        <f t="shared" si="6"/>
        <v>8.1395348837209447E-2</v>
      </c>
    </row>
    <row r="79" spans="1:4" x14ac:dyDescent="0.35">
      <c r="A79" s="5">
        <v>23894</v>
      </c>
      <c r="B79" s="6">
        <v>440.1</v>
      </c>
      <c r="C79" s="9">
        <f t="shared" si="12"/>
        <v>6.8634179821551733E-3</v>
      </c>
      <c r="D79" s="9">
        <f t="shared" ref="D79:D142" si="13">B79/B67-1</f>
        <v>8.1061164333087632E-2</v>
      </c>
    </row>
    <row r="80" spans="1:4" x14ac:dyDescent="0.35">
      <c r="A80" s="5">
        <v>23924</v>
      </c>
      <c r="B80" s="6">
        <v>442.9</v>
      </c>
      <c r="C80" s="9">
        <f t="shared" si="12"/>
        <v>6.3621904112700634E-3</v>
      </c>
      <c r="D80" s="9">
        <f t="shared" si="13"/>
        <v>7.9980492562789385E-2</v>
      </c>
    </row>
    <row r="81" spans="1:4" x14ac:dyDescent="0.35">
      <c r="A81" s="5">
        <v>23955</v>
      </c>
      <c r="B81" s="6">
        <v>445.8</v>
      </c>
      <c r="C81" s="9">
        <f t="shared" si="12"/>
        <v>6.5477534432152318E-3</v>
      </c>
      <c r="D81" s="9">
        <f t="shared" si="13"/>
        <v>7.8374455732946435E-2</v>
      </c>
    </row>
    <row r="82" spans="1:4" x14ac:dyDescent="0.35">
      <c r="A82" s="5">
        <v>23986</v>
      </c>
      <c r="B82" s="6">
        <v>449.5</v>
      </c>
      <c r="C82" s="9">
        <f t="shared" si="12"/>
        <v>8.2996859578285953E-3</v>
      </c>
      <c r="D82" s="9">
        <f t="shared" si="13"/>
        <v>7.8196210122331467E-2</v>
      </c>
    </row>
    <row r="83" spans="1:4" x14ac:dyDescent="0.35">
      <c r="A83" s="5">
        <v>24016</v>
      </c>
      <c r="B83" s="6">
        <v>452.6</v>
      </c>
      <c r="C83" s="9">
        <f t="shared" si="12"/>
        <v>6.8965517241379448E-3</v>
      </c>
      <c r="D83" s="9">
        <f t="shared" si="13"/>
        <v>7.9933190169410695E-2</v>
      </c>
    </row>
    <row r="84" spans="1:4" x14ac:dyDescent="0.35">
      <c r="A84" s="5">
        <v>24047</v>
      </c>
      <c r="B84" s="6">
        <v>455.7</v>
      </c>
      <c r="C84" s="9">
        <f t="shared" si="12"/>
        <v>6.8493150684931781E-3</v>
      </c>
      <c r="D84" s="9">
        <f t="shared" si="13"/>
        <v>7.9857819905213345E-2</v>
      </c>
    </row>
    <row r="85" spans="1:4" x14ac:dyDescent="0.35">
      <c r="A85" s="5">
        <v>24077</v>
      </c>
      <c r="B85" s="6">
        <v>459.2</v>
      </c>
      <c r="C85" s="9">
        <f t="shared" si="12"/>
        <v>7.6804915514592231E-3</v>
      </c>
      <c r="D85" s="9">
        <f t="shared" si="13"/>
        <v>8.1233812102660785E-2</v>
      </c>
    </row>
    <row r="86" spans="1:4" x14ac:dyDescent="0.35">
      <c r="A86" s="5">
        <v>24108</v>
      </c>
      <c r="B86" s="6">
        <v>462</v>
      </c>
      <c r="C86" s="9">
        <f t="shared" si="12"/>
        <v>6.0975609756097615E-3</v>
      </c>
      <c r="D86" s="9">
        <f t="shared" si="13"/>
        <v>8.0701754385964941E-2</v>
      </c>
    </row>
    <row r="87" spans="1:4" x14ac:dyDescent="0.35">
      <c r="A87" s="5">
        <v>24139</v>
      </c>
      <c r="B87" s="6">
        <v>464.6</v>
      </c>
      <c r="C87" s="9">
        <f t="shared" si="12"/>
        <v>5.6277056277056481E-3</v>
      </c>
      <c r="D87" s="9">
        <f t="shared" si="13"/>
        <v>7.9460966542751033E-2</v>
      </c>
    </row>
    <row r="88" spans="1:4" x14ac:dyDescent="0.35">
      <c r="A88" s="5">
        <v>24167</v>
      </c>
      <c r="B88" s="6">
        <v>467.2</v>
      </c>
      <c r="C88" s="9">
        <f t="shared" si="12"/>
        <v>5.5962117950925094E-3</v>
      </c>
      <c r="D88" s="9">
        <f t="shared" si="13"/>
        <v>7.8485687903970369E-2</v>
      </c>
    </row>
    <row r="89" spans="1:4" x14ac:dyDescent="0.35">
      <c r="A89" s="5">
        <v>24198</v>
      </c>
      <c r="B89" s="6">
        <v>469.3</v>
      </c>
      <c r="C89" s="9">
        <f t="shared" si="12"/>
        <v>4.4948630136987244E-3</v>
      </c>
      <c r="D89" s="9">
        <f t="shared" si="13"/>
        <v>7.7859439595774127E-2</v>
      </c>
    </row>
    <row r="90" spans="1:4" x14ac:dyDescent="0.35">
      <c r="A90" s="5">
        <v>24228</v>
      </c>
      <c r="B90" s="6">
        <v>470.1</v>
      </c>
      <c r="C90" s="9">
        <f t="shared" si="12"/>
        <v>1.7046665246112092E-3</v>
      </c>
      <c r="D90" s="9">
        <f t="shared" si="13"/>
        <v>7.549759780370624E-2</v>
      </c>
    </row>
    <row r="91" spans="1:4" x14ac:dyDescent="0.35">
      <c r="A91" s="5">
        <v>24259</v>
      </c>
      <c r="B91" s="6">
        <v>471.2</v>
      </c>
      <c r="C91" s="9">
        <f t="shared" si="12"/>
        <v>2.3399276749627163E-3</v>
      </c>
      <c r="D91" s="9">
        <f t="shared" si="13"/>
        <v>7.0665757782322203E-2</v>
      </c>
    </row>
    <row r="92" spans="1:4" x14ac:dyDescent="0.35">
      <c r="A92" s="5">
        <v>24289</v>
      </c>
      <c r="B92" s="6">
        <v>470.9</v>
      </c>
      <c r="C92" s="9">
        <f t="shared" si="12"/>
        <v>-6.366723259763063E-4</v>
      </c>
      <c r="D92" s="9">
        <f t="shared" si="13"/>
        <v>6.3219688417250008E-2</v>
      </c>
    </row>
    <row r="93" spans="1:4" x14ac:dyDescent="0.35">
      <c r="A93" s="5">
        <v>24320</v>
      </c>
      <c r="B93" s="6">
        <v>472.6</v>
      </c>
      <c r="C93" s="9">
        <f t="shared" si="12"/>
        <v>3.6101083032491488E-3</v>
      </c>
      <c r="D93" s="9">
        <f t="shared" si="13"/>
        <v>6.0116644235083116E-2</v>
      </c>
    </row>
    <row r="94" spans="1:4" x14ac:dyDescent="0.35">
      <c r="A94" s="5">
        <v>24351</v>
      </c>
      <c r="B94" s="6">
        <v>475.4</v>
      </c>
      <c r="C94" s="9">
        <f t="shared" si="12"/>
        <v>5.9246720270840214E-3</v>
      </c>
      <c r="D94" s="9">
        <f t="shared" si="13"/>
        <v>5.7619577308120062E-2</v>
      </c>
    </row>
    <row r="95" spans="1:4" x14ac:dyDescent="0.35">
      <c r="A95" s="5">
        <v>24381</v>
      </c>
      <c r="B95" s="6">
        <v>475.7</v>
      </c>
      <c r="C95" s="9">
        <f t="shared" si="12"/>
        <v>6.3104753891463083E-4</v>
      </c>
      <c r="D95" s="9">
        <f t="shared" si="13"/>
        <v>5.1038444542642392E-2</v>
      </c>
    </row>
    <row r="96" spans="1:4" x14ac:dyDescent="0.35">
      <c r="A96" s="5">
        <v>24412</v>
      </c>
      <c r="B96" s="6">
        <v>477.3</v>
      </c>
      <c r="C96" s="9">
        <f t="shared" si="12"/>
        <v>3.3634643682993737E-3</v>
      </c>
      <c r="D96" s="9">
        <f t="shared" si="13"/>
        <v>4.7399605003291656E-2</v>
      </c>
    </row>
    <row r="97" spans="1:4" x14ac:dyDescent="0.35">
      <c r="A97" s="5">
        <v>24442</v>
      </c>
      <c r="B97" s="6">
        <v>480.2</v>
      </c>
      <c r="C97" s="9">
        <f t="shared" si="12"/>
        <v>6.0758432851455435E-3</v>
      </c>
      <c r="D97" s="9">
        <f t="shared" si="13"/>
        <v>4.57317073170731E-2</v>
      </c>
    </row>
    <row r="98" spans="1:4" x14ac:dyDescent="0.35">
      <c r="A98" s="5">
        <v>24473</v>
      </c>
      <c r="B98" s="6">
        <v>481.6</v>
      </c>
      <c r="C98" s="9">
        <f t="shared" si="12"/>
        <v>2.9154518950438302E-3</v>
      </c>
      <c r="D98" s="9">
        <f t="shared" si="13"/>
        <v>4.2424242424242475E-2</v>
      </c>
    </row>
    <row r="99" spans="1:4" x14ac:dyDescent="0.35">
      <c r="A99" s="5">
        <v>24504</v>
      </c>
      <c r="B99" s="6">
        <v>485.1</v>
      </c>
      <c r="C99" s="9">
        <f t="shared" si="12"/>
        <v>7.2674418604650182E-3</v>
      </c>
      <c r="D99" s="9">
        <f t="shared" si="13"/>
        <v>4.4123977615152743E-2</v>
      </c>
    </row>
    <row r="100" spans="1:4" x14ac:dyDescent="0.35">
      <c r="A100" s="5">
        <v>24532</v>
      </c>
      <c r="B100" s="6">
        <v>489.7</v>
      </c>
      <c r="C100" s="9">
        <f t="shared" si="12"/>
        <v>9.482580911152283E-3</v>
      </c>
      <c r="D100" s="9">
        <f t="shared" si="13"/>
        <v>4.8159246575342429E-2</v>
      </c>
    </row>
    <row r="101" spans="1:4" x14ac:dyDescent="0.35">
      <c r="A101" s="5">
        <v>24563</v>
      </c>
      <c r="B101" s="6">
        <v>492.1</v>
      </c>
      <c r="C101" s="9">
        <f t="shared" si="12"/>
        <v>4.9009597712885711E-3</v>
      </c>
      <c r="D101" s="9">
        <f t="shared" si="13"/>
        <v>4.8582995951417018E-2</v>
      </c>
    </row>
    <row r="102" spans="1:4" x14ac:dyDescent="0.35">
      <c r="A102" s="5">
        <v>24593</v>
      </c>
      <c r="B102" s="6">
        <v>497.2</v>
      </c>
      <c r="C102" s="9">
        <f t="shared" si="12"/>
        <v>1.0363747205852425E-2</v>
      </c>
      <c r="D102" s="9">
        <f t="shared" si="13"/>
        <v>5.7647309083173726E-2</v>
      </c>
    </row>
    <row r="103" spans="1:4" x14ac:dyDescent="0.35">
      <c r="A103" s="5">
        <v>24624</v>
      </c>
      <c r="B103" s="6">
        <v>502</v>
      </c>
      <c r="C103" s="9">
        <f t="shared" si="12"/>
        <v>9.6540627514078992E-3</v>
      </c>
      <c r="D103" s="9">
        <f t="shared" si="13"/>
        <v>6.5365025466893156E-2</v>
      </c>
    </row>
    <row r="104" spans="1:4" x14ac:dyDescent="0.35">
      <c r="A104" s="5">
        <v>24654</v>
      </c>
      <c r="B104" s="6">
        <v>506.3</v>
      </c>
      <c r="C104" s="9">
        <f t="shared" si="12"/>
        <v>8.5657370517928655E-3</v>
      </c>
      <c r="D104" s="9">
        <f t="shared" si="13"/>
        <v>7.51751964323637E-2</v>
      </c>
    </row>
    <row r="105" spans="1:4" x14ac:dyDescent="0.35">
      <c r="A105" s="5">
        <v>24685</v>
      </c>
      <c r="B105" s="6">
        <v>510.8</v>
      </c>
      <c r="C105" s="9">
        <f t="shared" si="12"/>
        <v>8.8880110606359697E-3</v>
      </c>
      <c r="D105" s="9">
        <f t="shared" si="13"/>
        <v>8.0829454083791719E-2</v>
      </c>
    </row>
    <row r="106" spans="1:4" x14ac:dyDescent="0.35">
      <c r="A106" s="5">
        <v>24716</v>
      </c>
      <c r="B106" s="6">
        <v>514.70000000000005</v>
      </c>
      <c r="C106" s="9">
        <f t="shared" si="12"/>
        <v>7.635082223962586E-3</v>
      </c>
      <c r="D106" s="9">
        <f t="shared" si="13"/>
        <v>8.266722759781242E-2</v>
      </c>
    </row>
    <row r="107" spans="1:4" x14ac:dyDescent="0.35">
      <c r="A107" s="5">
        <v>24746</v>
      </c>
      <c r="B107" s="6">
        <v>518.20000000000005</v>
      </c>
      <c r="C107" s="9">
        <f t="shared" si="12"/>
        <v>6.8000777151739911E-3</v>
      </c>
      <c r="D107" s="9">
        <f t="shared" si="13"/>
        <v>8.9342022282951516E-2</v>
      </c>
    </row>
    <row r="108" spans="1:4" x14ac:dyDescent="0.35">
      <c r="A108" s="5">
        <v>24777</v>
      </c>
      <c r="B108" s="6">
        <v>521.20000000000005</v>
      </c>
      <c r="C108" s="9">
        <f t="shared" si="12"/>
        <v>5.7892705519104748E-3</v>
      </c>
      <c r="D108" s="9">
        <f t="shared" si="13"/>
        <v>9.1975696626859449E-2</v>
      </c>
    </row>
    <row r="109" spans="1:4" x14ac:dyDescent="0.35">
      <c r="A109" s="5">
        <v>24807</v>
      </c>
      <c r="B109" s="6">
        <v>524.79999999999995</v>
      </c>
      <c r="C109" s="9">
        <f t="shared" si="12"/>
        <v>6.9071373752875864E-3</v>
      </c>
      <c r="D109" s="9">
        <f t="shared" si="13"/>
        <v>9.2877967513536053E-2</v>
      </c>
    </row>
    <row r="110" spans="1:4" x14ac:dyDescent="0.35">
      <c r="A110" s="5">
        <v>24838</v>
      </c>
      <c r="B110" s="6">
        <v>527.4</v>
      </c>
      <c r="C110" s="9">
        <f t="shared" si="12"/>
        <v>4.9542682926828618E-3</v>
      </c>
      <c r="D110" s="9">
        <f t="shared" si="13"/>
        <v>9.5099667774086294E-2</v>
      </c>
    </row>
    <row r="111" spans="1:4" x14ac:dyDescent="0.35">
      <c r="A111" s="5">
        <v>24869</v>
      </c>
      <c r="B111" s="6">
        <v>530.4</v>
      </c>
      <c r="C111" s="9">
        <f t="shared" si="12"/>
        <v>5.6882821387940208E-3</v>
      </c>
      <c r="D111" s="9">
        <f t="shared" si="13"/>
        <v>9.3382807668521917E-2</v>
      </c>
    </row>
    <row r="112" spans="1:4" x14ac:dyDescent="0.35">
      <c r="A112" s="5">
        <v>24898</v>
      </c>
      <c r="B112" s="6">
        <v>533.20000000000005</v>
      </c>
      <c r="C112" s="9">
        <f t="shared" si="12"/>
        <v>5.2790346907996E-3</v>
      </c>
      <c r="D112" s="9">
        <f t="shared" si="13"/>
        <v>8.882989585460499E-2</v>
      </c>
    </row>
    <row r="113" spans="1:4" x14ac:dyDescent="0.35">
      <c r="A113" s="5">
        <v>24929</v>
      </c>
      <c r="B113" s="6">
        <v>535.70000000000005</v>
      </c>
      <c r="C113" s="9">
        <f t="shared" si="12"/>
        <v>4.6886721680419186E-3</v>
      </c>
      <c r="D113" s="9">
        <f t="shared" si="13"/>
        <v>8.8599878073562399E-2</v>
      </c>
    </row>
    <row r="114" spans="1:4" x14ac:dyDescent="0.35">
      <c r="A114" s="5">
        <v>24959</v>
      </c>
      <c r="B114" s="6">
        <v>538.9</v>
      </c>
      <c r="C114" s="9">
        <f t="shared" si="12"/>
        <v>5.9734926264698451E-3</v>
      </c>
      <c r="D114" s="9">
        <f t="shared" si="13"/>
        <v>8.3869670152856068E-2</v>
      </c>
    </row>
    <row r="115" spans="1:4" x14ac:dyDescent="0.35">
      <c r="A115" s="5">
        <v>24990</v>
      </c>
      <c r="B115" s="6">
        <v>542.6</v>
      </c>
      <c r="C115" s="9">
        <f t="shared" si="12"/>
        <v>6.865837817777054E-3</v>
      </c>
      <c r="D115" s="9">
        <f t="shared" si="13"/>
        <v>8.0876494023904399E-2</v>
      </c>
    </row>
    <row r="116" spans="1:4" x14ac:dyDescent="0.35">
      <c r="A116" s="5">
        <v>25020</v>
      </c>
      <c r="B116" s="6">
        <v>545.6</v>
      </c>
      <c r="C116" s="9">
        <f t="shared" si="12"/>
        <v>5.5289347585698589E-3</v>
      </c>
      <c r="D116" s="9">
        <f t="shared" si="13"/>
        <v>7.7621963262887617E-2</v>
      </c>
    </row>
    <row r="117" spans="1:4" x14ac:dyDescent="0.35">
      <c r="A117" s="5">
        <v>25051</v>
      </c>
      <c r="B117" s="6">
        <v>549.4</v>
      </c>
      <c r="C117" s="9">
        <f t="shared" si="12"/>
        <v>6.9648093841641057E-3</v>
      </c>
      <c r="D117" s="9">
        <f t="shared" si="13"/>
        <v>7.5567736883320302E-2</v>
      </c>
    </row>
    <row r="118" spans="1:4" x14ac:dyDescent="0.35">
      <c r="A118" s="5">
        <v>25082</v>
      </c>
      <c r="B118" s="6">
        <v>553.6</v>
      </c>
      <c r="C118" s="9">
        <f t="shared" si="12"/>
        <v>7.644703312704948E-3</v>
      </c>
      <c r="D118" s="9">
        <f t="shared" si="13"/>
        <v>7.5578006605789838E-2</v>
      </c>
    </row>
    <row r="119" spans="1:4" x14ac:dyDescent="0.35">
      <c r="A119" s="5">
        <v>25112</v>
      </c>
      <c r="B119" s="6">
        <v>557.6</v>
      </c>
      <c r="C119" s="9">
        <f t="shared" si="12"/>
        <v>7.225433526011571E-3</v>
      </c>
      <c r="D119" s="9">
        <f t="shared" si="13"/>
        <v>7.6032419915090577E-2</v>
      </c>
    </row>
    <row r="120" spans="1:4" x14ac:dyDescent="0.35">
      <c r="A120" s="5">
        <v>25143</v>
      </c>
      <c r="B120" s="6">
        <v>562.4</v>
      </c>
      <c r="C120" s="9">
        <f t="shared" si="12"/>
        <v>8.6083213773313627E-3</v>
      </c>
      <c r="D120" s="9">
        <f t="shared" si="13"/>
        <v>7.9048349961626796E-2</v>
      </c>
    </row>
    <row r="121" spans="1:4" x14ac:dyDescent="0.35">
      <c r="A121" s="5">
        <v>25173</v>
      </c>
      <c r="B121" s="6">
        <v>566.79999999999995</v>
      </c>
      <c r="C121" s="9">
        <f t="shared" si="12"/>
        <v>7.8236130867710418E-3</v>
      </c>
      <c r="D121" s="9">
        <f t="shared" si="13"/>
        <v>8.0030487804878092E-2</v>
      </c>
    </row>
    <row r="122" spans="1:4" x14ac:dyDescent="0.35">
      <c r="A122" s="5">
        <v>25204</v>
      </c>
      <c r="B122" s="6">
        <v>569.29999999999995</v>
      </c>
      <c r="C122" s="9">
        <f t="shared" si="12"/>
        <v>4.4107268877910943E-3</v>
      </c>
      <c r="D122" s="9">
        <f t="shared" si="13"/>
        <v>7.9446340538490645E-2</v>
      </c>
    </row>
    <row r="123" spans="1:4" x14ac:dyDescent="0.35">
      <c r="A123" s="5">
        <v>25235</v>
      </c>
      <c r="B123" s="6">
        <v>571.9</v>
      </c>
      <c r="C123" s="9">
        <f t="shared" si="12"/>
        <v>4.56701212014754E-3</v>
      </c>
      <c r="D123" s="9">
        <f t="shared" si="13"/>
        <v>7.8242835595776716E-2</v>
      </c>
    </row>
    <row r="124" spans="1:4" x14ac:dyDescent="0.35">
      <c r="A124" s="5">
        <v>25263</v>
      </c>
      <c r="B124" s="6">
        <v>574.4</v>
      </c>
      <c r="C124" s="9">
        <f t="shared" si="12"/>
        <v>4.371393600279827E-3</v>
      </c>
      <c r="D124" s="9">
        <f t="shared" si="13"/>
        <v>7.7269317329332177E-2</v>
      </c>
    </row>
    <row r="125" spans="1:4" x14ac:dyDescent="0.35">
      <c r="A125" s="5">
        <v>25294</v>
      </c>
      <c r="B125" s="6">
        <v>575.70000000000005</v>
      </c>
      <c r="C125" s="9">
        <f t="shared" si="12"/>
        <v>2.2632311977717201E-3</v>
      </c>
      <c r="D125" s="9">
        <f t="shared" si="13"/>
        <v>7.4668657830875507E-2</v>
      </c>
    </row>
    <row r="126" spans="1:4" x14ac:dyDescent="0.35">
      <c r="A126" s="5">
        <v>25324</v>
      </c>
      <c r="B126" s="6">
        <v>576.5</v>
      </c>
      <c r="C126" s="9">
        <f t="shared" si="12"/>
        <v>1.3896126454751023E-3</v>
      </c>
      <c r="D126" s="9">
        <f t="shared" si="13"/>
        <v>6.977175728335494E-2</v>
      </c>
    </row>
    <row r="127" spans="1:4" x14ac:dyDescent="0.35">
      <c r="A127" s="5">
        <v>25355</v>
      </c>
      <c r="B127" s="6">
        <v>578.5</v>
      </c>
      <c r="C127" s="9">
        <f t="shared" si="12"/>
        <v>3.4692107545533091E-3</v>
      </c>
      <c r="D127" s="9">
        <f t="shared" si="13"/>
        <v>6.6162919277552579E-2</v>
      </c>
    </row>
    <row r="128" spans="1:4" x14ac:dyDescent="0.35">
      <c r="A128" s="5">
        <v>25385</v>
      </c>
      <c r="B128" s="6">
        <v>579.5</v>
      </c>
      <c r="C128" s="9">
        <f t="shared" si="12"/>
        <v>1.7286084701815252E-3</v>
      </c>
      <c r="D128" s="9">
        <f t="shared" si="13"/>
        <v>6.2133431085043878E-2</v>
      </c>
    </row>
    <row r="129" spans="1:4" x14ac:dyDescent="0.35">
      <c r="A129" s="5">
        <v>25416</v>
      </c>
      <c r="B129" s="6">
        <v>580.1</v>
      </c>
      <c r="C129" s="9">
        <f t="shared" si="12"/>
        <v>1.0353753235547991E-3</v>
      </c>
      <c r="D129" s="9">
        <f t="shared" si="13"/>
        <v>5.5879140880961131E-2</v>
      </c>
    </row>
    <row r="130" spans="1:4" x14ac:dyDescent="0.35">
      <c r="A130" s="5">
        <v>25447</v>
      </c>
      <c r="B130" s="6">
        <v>582.1</v>
      </c>
      <c r="C130" s="9">
        <f t="shared" si="12"/>
        <v>3.4476814342354611E-3</v>
      </c>
      <c r="D130" s="9">
        <f t="shared" si="13"/>
        <v>5.1481213872832443E-2</v>
      </c>
    </row>
    <row r="131" spans="1:4" x14ac:dyDescent="0.35">
      <c r="A131" s="5">
        <v>25477</v>
      </c>
      <c r="B131" s="6">
        <v>583.4</v>
      </c>
      <c r="C131" s="9">
        <f t="shared" si="12"/>
        <v>2.2332932485826795E-3</v>
      </c>
      <c r="D131" s="9">
        <f t="shared" si="13"/>
        <v>4.6269727403156269E-2</v>
      </c>
    </row>
    <row r="132" spans="1:4" x14ac:dyDescent="0.35">
      <c r="A132" s="5">
        <v>25508</v>
      </c>
      <c r="B132" s="6">
        <v>585.4</v>
      </c>
      <c r="C132" s="9">
        <f t="shared" ref="C132:C195" si="14">B132/B131-1</f>
        <v>3.4281796366129047E-3</v>
      </c>
      <c r="D132" s="9">
        <f t="shared" si="13"/>
        <v>4.0896159317211911E-2</v>
      </c>
    </row>
    <row r="133" spans="1:4" x14ac:dyDescent="0.35">
      <c r="A133" s="5">
        <v>25538</v>
      </c>
      <c r="B133" s="6">
        <v>587.9</v>
      </c>
      <c r="C133" s="9">
        <f t="shared" si="14"/>
        <v>4.2705842159207474E-3</v>
      </c>
      <c r="D133" s="9">
        <f t="shared" si="13"/>
        <v>3.7226534932957023E-2</v>
      </c>
    </row>
    <row r="134" spans="1:4" x14ac:dyDescent="0.35">
      <c r="A134" s="5">
        <v>25569</v>
      </c>
      <c r="B134" s="6">
        <v>589.6</v>
      </c>
      <c r="C134" s="9">
        <f t="shared" si="14"/>
        <v>2.8916482394965026E-3</v>
      </c>
      <c r="D134" s="9">
        <f t="shared" si="13"/>
        <v>3.5657825399613596E-2</v>
      </c>
    </row>
    <row r="135" spans="1:4" x14ac:dyDescent="0.35">
      <c r="A135" s="5">
        <v>25600</v>
      </c>
      <c r="B135" s="6">
        <v>586.29999999999995</v>
      </c>
      <c r="C135" s="9">
        <f t="shared" si="14"/>
        <v>-5.5970149253732338E-3</v>
      </c>
      <c r="D135" s="9">
        <f t="shared" si="13"/>
        <v>2.5179227137611448E-2</v>
      </c>
    </row>
    <row r="136" spans="1:4" x14ac:dyDescent="0.35">
      <c r="A136" s="5">
        <v>25628</v>
      </c>
      <c r="B136" s="6">
        <v>587.29999999999995</v>
      </c>
      <c r="C136" s="9">
        <f t="shared" si="14"/>
        <v>1.7056114617091112E-3</v>
      </c>
      <c r="D136" s="9">
        <f t="shared" si="13"/>
        <v>2.2458217270195036E-2</v>
      </c>
    </row>
    <row r="137" spans="1:4" x14ac:dyDescent="0.35">
      <c r="A137" s="5">
        <v>25659</v>
      </c>
      <c r="B137" s="6">
        <v>588.4</v>
      </c>
      <c r="C137" s="9">
        <f t="shared" si="14"/>
        <v>1.8729780350759118E-3</v>
      </c>
      <c r="D137" s="9">
        <f t="shared" si="13"/>
        <v>2.2060100746916778E-2</v>
      </c>
    </row>
    <row r="138" spans="1:4" x14ac:dyDescent="0.35">
      <c r="A138" s="5">
        <v>25689</v>
      </c>
      <c r="B138" s="6">
        <v>591.5</v>
      </c>
      <c r="C138" s="9">
        <f t="shared" si="14"/>
        <v>5.2685248130523998E-3</v>
      </c>
      <c r="D138" s="9">
        <f t="shared" si="13"/>
        <v>2.601908065915004E-2</v>
      </c>
    </row>
    <row r="139" spans="1:4" x14ac:dyDescent="0.35">
      <c r="A139" s="5">
        <v>25720</v>
      </c>
      <c r="B139" s="6">
        <v>595.20000000000005</v>
      </c>
      <c r="C139" s="9">
        <f t="shared" si="14"/>
        <v>6.2552831783602159E-3</v>
      </c>
      <c r="D139" s="9">
        <f t="shared" si="13"/>
        <v>2.8867761452031182E-2</v>
      </c>
    </row>
    <row r="140" spans="1:4" x14ac:dyDescent="0.35">
      <c r="A140" s="5">
        <v>25750</v>
      </c>
      <c r="B140" s="6">
        <v>599.1</v>
      </c>
      <c r="C140" s="9">
        <f t="shared" si="14"/>
        <v>6.5524193548387455E-3</v>
      </c>
      <c r="D140" s="9">
        <f t="shared" si="13"/>
        <v>3.3822260569456475E-2</v>
      </c>
    </row>
    <row r="141" spans="1:4" x14ac:dyDescent="0.35">
      <c r="A141" s="5">
        <v>25781</v>
      </c>
      <c r="B141" s="6">
        <v>604.9</v>
      </c>
      <c r="C141" s="9">
        <f t="shared" si="14"/>
        <v>9.6811884493406275E-3</v>
      </c>
      <c r="D141" s="9">
        <f t="shared" si="13"/>
        <v>4.275124978451994E-2</v>
      </c>
    </row>
    <row r="142" spans="1:4" x14ac:dyDescent="0.35">
      <c r="A142" s="5">
        <v>25812</v>
      </c>
      <c r="B142" s="6">
        <v>611.20000000000005</v>
      </c>
      <c r="C142" s="9">
        <f t="shared" si="14"/>
        <v>1.0414944618945432E-2</v>
      </c>
      <c r="D142" s="9">
        <f t="shared" si="13"/>
        <v>4.9991410410582304E-2</v>
      </c>
    </row>
    <row r="143" spans="1:4" x14ac:dyDescent="0.35">
      <c r="A143" s="5">
        <v>25842</v>
      </c>
      <c r="B143" s="6">
        <v>616.4</v>
      </c>
      <c r="C143" s="9">
        <f t="shared" si="14"/>
        <v>8.5078534031413078E-3</v>
      </c>
      <c r="D143" s="9">
        <f t="shared" ref="D143:D206" si="15">B143/B131-1</f>
        <v>5.6564964004113927E-2</v>
      </c>
    </row>
    <row r="144" spans="1:4" x14ac:dyDescent="0.35">
      <c r="A144" s="5">
        <v>25873</v>
      </c>
      <c r="B144" s="6">
        <v>621.1</v>
      </c>
      <c r="C144" s="9">
        <f t="shared" si="14"/>
        <v>7.6249188838417581E-3</v>
      </c>
      <c r="D144" s="9">
        <f t="shared" si="15"/>
        <v>6.0983942603348273E-2</v>
      </c>
    </row>
    <row r="145" spans="1:4" x14ac:dyDescent="0.35">
      <c r="A145" s="5">
        <v>25903</v>
      </c>
      <c r="B145" s="6">
        <v>626.5</v>
      </c>
      <c r="C145" s="9">
        <f t="shared" si="14"/>
        <v>8.6942521333117639E-3</v>
      </c>
      <c r="D145" s="9">
        <f t="shared" si="15"/>
        <v>6.5657424732097347E-2</v>
      </c>
    </row>
    <row r="146" spans="1:4" x14ac:dyDescent="0.35">
      <c r="A146" s="5">
        <v>25934</v>
      </c>
      <c r="B146" s="6">
        <v>632.9</v>
      </c>
      <c r="C146" s="9">
        <f t="shared" si="14"/>
        <v>1.0215482841181123E-2</v>
      </c>
      <c r="D146" s="9">
        <f t="shared" si="15"/>
        <v>7.3439620081411139E-2</v>
      </c>
    </row>
    <row r="147" spans="1:4" x14ac:dyDescent="0.35">
      <c r="A147" s="5">
        <v>25965</v>
      </c>
      <c r="B147" s="6">
        <v>641</v>
      </c>
      <c r="C147" s="9">
        <f t="shared" si="14"/>
        <v>1.2798230368146646E-2</v>
      </c>
      <c r="D147" s="9">
        <f t="shared" si="15"/>
        <v>9.3296946955483628E-2</v>
      </c>
    </row>
    <row r="148" spans="1:4" x14ac:dyDescent="0.35">
      <c r="A148" s="5">
        <v>25993</v>
      </c>
      <c r="B148" s="6">
        <v>649.9</v>
      </c>
      <c r="C148" s="9">
        <f t="shared" si="14"/>
        <v>1.3884555382215336E-2</v>
      </c>
      <c r="D148" s="9">
        <f t="shared" si="15"/>
        <v>0.10658947726885759</v>
      </c>
    </row>
    <row r="149" spans="1:4" x14ac:dyDescent="0.35">
      <c r="A149" s="5">
        <v>26024</v>
      </c>
      <c r="B149" s="6">
        <v>658.4</v>
      </c>
      <c r="C149" s="9">
        <f t="shared" si="14"/>
        <v>1.3078935220803167E-2</v>
      </c>
      <c r="D149" s="9">
        <f t="shared" si="15"/>
        <v>0.11896668932698851</v>
      </c>
    </row>
    <row r="150" spans="1:4" x14ac:dyDescent="0.35">
      <c r="A150" s="5">
        <v>26054</v>
      </c>
      <c r="B150" s="6">
        <v>666.7</v>
      </c>
      <c r="C150" s="9">
        <f t="shared" si="14"/>
        <v>1.2606318347509138E-2</v>
      </c>
      <c r="D150" s="9">
        <f t="shared" si="15"/>
        <v>0.12713440405748111</v>
      </c>
    </row>
    <row r="151" spans="1:4" x14ac:dyDescent="0.35">
      <c r="A151" s="5">
        <v>26085</v>
      </c>
      <c r="B151" s="6">
        <v>673</v>
      </c>
      <c r="C151" s="9">
        <f t="shared" si="14"/>
        <v>9.4495275236237131E-3</v>
      </c>
      <c r="D151" s="9">
        <f t="shared" si="15"/>
        <v>0.13071236559139776</v>
      </c>
    </row>
    <row r="152" spans="1:4" x14ac:dyDescent="0.35">
      <c r="A152" s="5">
        <v>26115</v>
      </c>
      <c r="B152" s="6">
        <v>679.6</v>
      </c>
      <c r="C152" s="9">
        <f t="shared" si="14"/>
        <v>9.8068350668647497E-3</v>
      </c>
      <c r="D152" s="9">
        <f t="shared" si="15"/>
        <v>0.13436821899515938</v>
      </c>
    </row>
    <row r="153" spans="1:4" x14ac:dyDescent="0.35">
      <c r="A153" s="5">
        <v>26146</v>
      </c>
      <c r="B153" s="6">
        <v>685.5</v>
      </c>
      <c r="C153" s="9">
        <f t="shared" si="14"/>
        <v>8.681577398469642E-3</v>
      </c>
      <c r="D153" s="9">
        <f t="shared" si="15"/>
        <v>0.13324516448999835</v>
      </c>
    </row>
    <row r="154" spans="1:4" x14ac:dyDescent="0.35">
      <c r="A154" s="5">
        <v>26177</v>
      </c>
      <c r="B154" s="6">
        <v>692.5</v>
      </c>
      <c r="C154" s="9">
        <f t="shared" si="14"/>
        <v>1.0211524434719177E-2</v>
      </c>
      <c r="D154" s="9">
        <f t="shared" si="15"/>
        <v>0.13301701570680624</v>
      </c>
    </row>
    <row r="155" spans="1:4" x14ac:dyDescent="0.35">
      <c r="A155" s="5">
        <v>26207</v>
      </c>
      <c r="B155" s="6">
        <v>698.4</v>
      </c>
      <c r="C155" s="9">
        <f t="shared" si="14"/>
        <v>8.5198555956678135E-3</v>
      </c>
      <c r="D155" s="9">
        <f t="shared" si="15"/>
        <v>0.13303049967553537</v>
      </c>
    </row>
    <row r="156" spans="1:4" x14ac:dyDescent="0.35">
      <c r="A156" s="5">
        <v>26238</v>
      </c>
      <c r="B156" s="6">
        <v>704.6</v>
      </c>
      <c r="C156" s="9">
        <f t="shared" si="14"/>
        <v>8.8774341351660624E-3</v>
      </c>
      <c r="D156" s="9">
        <f t="shared" si="15"/>
        <v>0.13443889872806314</v>
      </c>
    </row>
    <row r="157" spans="1:4" x14ac:dyDescent="0.35">
      <c r="A157" s="5">
        <v>26268</v>
      </c>
      <c r="B157" s="6">
        <v>710.3</v>
      </c>
      <c r="C157" s="9">
        <f t="shared" si="14"/>
        <v>8.0896962815781848E-3</v>
      </c>
      <c r="D157" s="9">
        <f t="shared" si="15"/>
        <v>0.13375897845171592</v>
      </c>
    </row>
    <row r="158" spans="1:4" x14ac:dyDescent="0.35">
      <c r="A158" s="5">
        <v>26299</v>
      </c>
      <c r="B158" s="6">
        <v>717.7</v>
      </c>
      <c r="C158" s="9">
        <f t="shared" si="14"/>
        <v>1.0418133183162093E-2</v>
      </c>
      <c r="D158" s="9">
        <f t="shared" si="15"/>
        <v>0.13398641175541171</v>
      </c>
    </row>
    <row r="159" spans="1:4" x14ac:dyDescent="0.35">
      <c r="A159" s="5">
        <v>26330</v>
      </c>
      <c r="B159" s="6">
        <v>725.7</v>
      </c>
      <c r="C159" s="9">
        <f t="shared" si="14"/>
        <v>1.1146718684687196E-2</v>
      </c>
      <c r="D159" s="9">
        <f t="shared" si="15"/>
        <v>0.13213728549141979</v>
      </c>
    </row>
    <row r="160" spans="1:4" x14ac:dyDescent="0.35">
      <c r="A160" s="5">
        <v>26359</v>
      </c>
      <c r="B160" s="6">
        <v>733.5</v>
      </c>
      <c r="C160" s="9">
        <f t="shared" si="14"/>
        <v>1.0748243075651143E-2</v>
      </c>
      <c r="D160" s="9">
        <f t="shared" si="15"/>
        <v>0.12863517464225271</v>
      </c>
    </row>
    <row r="161" spans="1:4" x14ac:dyDescent="0.35">
      <c r="A161" s="5">
        <v>26390</v>
      </c>
      <c r="B161" s="6">
        <v>738.4</v>
      </c>
      <c r="C161" s="9">
        <f t="shared" si="14"/>
        <v>6.6802999318336109E-3</v>
      </c>
      <c r="D161" s="9">
        <f t="shared" si="15"/>
        <v>0.12150668286755772</v>
      </c>
    </row>
    <row r="162" spans="1:4" x14ac:dyDescent="0.35">
      <c r="A162" s="5">
        <v>26420</v>
      </c>
      <c r="B162" s="6">
        <v>743.3</v>
      </c>
      <c r="C162" s="9">
        <f t="shared" si="14"/>
        <v>6.6359696641387078E-3</v>
      </c>
      <c r="D162" s="9">
        <f t="shared" si="15"/>
        <v>0.1148942552872354</v>
      </c>
    </row>
    <row r="163" spans="1:4" x14ac:dyDescent="0.35">
      <c r="A163" s="5">
        <v>26451</v>
      </c>
      <c r="B163" s="6">
        <v>749.7</v>
      </c>
      <c r="C163" s="9">
        <f t="shared" si="14"/>
        <v>8.6102515807884306E-3</v>
      </c>
      <c r="D163" s="9">
        <f t="shared" si="15"/>
        <v>0.11396731054977716</v>
      </c>
    </row>
    <row r="164" spans="1:4" x14ac:dyDescent="0.35">
      <c r="A164" s="5">
        <v>26481</v>
      </c>
      <c r="B164" s="6">
        <v>759.5</v>
      </c>
      <c r="C164" s="9">
        <f t="shared" si="14"/>
        <v>1.3071895424836555E-2</v>
      </c>
      <c r="D164" s="9">
        <f t="shared" si="15"/>
        <v>0.1175691583284284</v>
      </c>
    </row>
    <row r="165" spans="1:4" x14ac:dyDescent="0.35">
      <c r="A165" s="5">
        <v>26512</v>
      </c>
      <c r="B165" s="6">
        <v>768.7</v>
      </c>
      <c r="C165" s="9">
        <f t="shared" si="14"/>
        <v>1.2113232389730166E-2</v>
      </c>
      <c r="D165" s="9">
        <f t="shared" si="15"/>
        <v>0.12137126185266234</v>
      </c>
    </row>
    <row r="166" spans="1:4" x14ac:dyDescent="0.35">
      <c r="A166" s="5">
        <v>26543</v>
      </c>
      <c r="B166" s="6">
        <v>778.3</v>
      </c>
      <c r="C166" s="9">
        <f t="shared" si="14"/>
        <v>1.2488617145830494E-2</v>
      </c>
      <c r="D166" s="9">
        <f t="shared" si="15"/>
        <v>0.12389891696750888</v>
      </c>
    </row>
    <row r="167" spans="1:4" x14ac:dyDescent="0.35">
      <c r="A167" s="5">
        <v>26573</v>
      </c>
      <c r="B167" s="6">
        <v>786.9</v>
      </c>
      <c r="C167" s="9">
        <f t="shared" si="14"/>
        <v>1.1049723756906049E-2</v>
      </c>
      <c r="D167" s="9">
        <f t="shared" si="15"/>
        <v>0.12671821305841924</v>
      </c>
    </row>
    <row r="168" spans="1:4" x14ac:dyDescent="0.35">
      <c r="A168" s="5">
        <v>26604</v>
      </c>
      <c r="B168" s="6">
        <v>793.9</v>
      </c>
      <c r="C168" s="9">
        <f t="shared" si="14"/>
        <v>8.8956665395856227E-3</v>
      </c>
      <c r="D168" s="9">
        <f t="shared" si="15"/>
        <v>0.1267385750780583</v>
      </c>
    </row>
    <row r="169" spans="1:4" x14ac:dyDescent="0.35">
      <c r="A169" s="5">
        <v>26634</v>
      </c>
      <c r="B169" s="6">
        <v>802.3</v>
      </c>
      <c r="C169" s="9">
        <f t="shared" si="14"/>
        <v>1.0580677667212379E-2</v>
      </c>
      <c r="D169" s="9">
        <f t="shared" si="15"/>
        <v>0.12952273687174443</v>
      </c>
    </row>
    <row r="170" spans="1:4" x14ac:dyDescent="0.35">
      <c r="A170" s="5">
        <v>26665</v>
      </c>
      <c r="B170" s="6">
        <v>810.3</v>
      </c>
      <c r="C170" s="9">
        <f t="shared" si="14"/>
        <v>9.9713324192944874E-3</v>
      </c>
      <c r="D170" s="9">
        <f t="shared" si="15"/>
        <v>0.12902326877525416</v>
      </c>
    </row>
    <row r="171" spans="1:4" x14ac:dyDescent="0.35">
      <c r="A171" s="5">
        <v>26696</v>
      </c>
      <c r="B171" s="6">
        <v>814.1</v>
      </c>
      <c r="C171" s="9">
        <f t="shared" si="14"/>
        <v>4.6896211279774391E-3</v>
      </c>
      <c r="D171" s="9">
        <f t="shared" si="15"/>
        <v>0.12181342152404562</v>
      </c>
    </row>
    <row r="172" spans="1:4" x14ac:dyDescent="0.35">
      <c r="A172" s="5">
        <v>26724</v>
      </c>
      <c r="B172" s="6">
        <v>815.3</v>
      </c>
      <c r="C172" s="9">
        <f t="shared" si="14"/>
        <v>1.4740203906153937E-3</v>
      </c>
      <c r="D172" s="9">
        <f t="shared" si="15"/>
        <v>0.11152010906612131</v>
      </c>
    </row>
    <row r="173" spans="1:4" x14ac:dyDescent="0.35">
      <c r="A173" s="5">
        <v>26755</v>
      </c>
      <c r="B173" s="6">
        <v>819.7</v>
      </c>
      <c r="C173" s="9">
        <f t="shared" si="14"/>
        <v>5.3967864589723469E-3</v>
      </c>
      <c r="D173" s="9">
        <f t="shared" si="15"/>
        <v>0.11010292524377041</v>
      </c>
    </row>
    <row r="174" spans="1:4" x14ac:dyDescent="0.35">
      <c r="A174" s="5">
        <v>26785</v>
      </c>
      <c r="B174" s="6">
        <v>826.8</v>
      </c>
      <c r="C174" s="9">
        <f t="shared" si="14"/>
        <v>8.6617055020128397E-3</v>
      </c>
      <c r="D174" s="9">
        <f t="shared" si="15"/>
        <v>0.11233687609309828</v>
      </c>
    </row>
    <row r="175" spans="1:4" x14ac:dyDescent="0.35">
      <c r="A175" s="5">
        <v>26816</v>
      </c>
      <c r="B175" s="6">
        <v>833.3</v>
      </c>
      <c r="C175" s="9">
        <f t="shared" si="14"/>
        <v>7.8616352201257289E-3</v>
      </c>
      <c r="D175" s="9">
        <f t="shared" si="15"/>
        <v>0.11151127117513648</v>
      </c>
    </row>
    <row r="176" spans="1:4" x14ac:dyDescent="0.35">
      <c r="A176" s="5">
        <v>26846</v>
      </c>
      <c r="B176" s="6">
        <v>836.5</v>
      </c>
      <c r="C176" s="9">
        <f t="shared" si="14"/>
        <v>3.8401536061443142E-3</v>
      </c>
      <c r="D176" s="9">
        <f t="shared" si="15"/>
        <v>0.10138248847926268</v>
      </c>
    </row>
    <row r="177" spans="1:4" x14ac:dyDescent="0.35">
      <c r="A177" s="5">
        <v>26877</v>
      </c>
      <c r="B177" s="6">
        <v>838.8</v>
      </c>
      <c r="C177" s="9">
        <f t="shared" si="14"/>
        <v>2.7495517035265316E-3</v>
      </c>
      <c r="D177" s="9">
        <f t="shared" si="15"/>
        <v>9.1192923116950597E-2</v>
      </c>
    </row>
    <row r="178" spans="1:4" x14ac:dyDescent="0.35">
      <c r="A178" s="5">
        <v>26908</v>
      </c>
      <c r="B178" s="6">
        <v>839.3</v>
      </c>
      <c r="C178" s="9">
        <f t="shared" si="14"/>
        <v>5.9608965188373553E-4</v>
      </c>
      <c r="D178" s="9">
        <f t="shared" si="15"/>
        <v>7.8375947578054772E-2</v>
      </c>
    </row>
    <row r="179" spans="1:4" x14ac:dyDescent="0.35">
      <c r="A179" s="5">
        <v>26938</v>
      </c>
      <c r="B179" s="6">
        <v>842.6</v>
      </c>
      <c r="C179" s="9">
        <f t="shared" si="14"/>
        <v>3.9318479685452878E-3</v>
      </c>
      <c r="D179" s="9">
        <f t="shared" si="15"/>
        <v>7.0784089464989153E-2</v>
      </c>
    </row>
    <row r="180" spans="1:4" x14ac:dyDescent="0.35">
      <c r="A180" s="5">
        <v>26969</v>
      </c>
      <c r="B180" s="6">
        <v>848.9</v>
      </c>
      <c r="C180" s="9">
        <f t="shared" si="14"/>
        <v>7.4768573463090959E-3</v>
      </c>
      <c r="D180" s="9">
        <f t="shared" si="15"/>
        <v>6.9278246630557927E-2</v>
      </c>
    </row>
    <row r="181" spans="1:4" x14ac:dyDescent="0.35">
      <c r="A181" s="5">
        <v>26999</v>
      </c>
      <c r="B181" s="6">
        <v>855.5</v>
      </c>
      <c r="C181" s="9">
        <f t="shared" si="14"/>
        <v>7.7747673459771516E-3</v>
      </c>
      <c r="D181" s="9">
        <f t="shared" si="15"/>
        <v>6.6309360588308719E-2</v>
      </c>
    </row>
    <row r="182" spans="1:4" x14ac:dyDescent="0.35">
      <c r="A182" s="5">
        <v>27030</v>
      </c>
      <c r="B182" s="6">
        <v>859.7</v>
      </c>
      <c r="C182" s="9">
        <f t="shared" si="14"/>
        <v>4.9094097019286576E-3</v>
      </c>
      <c r="D182" s="9">
        <f t="shared" si="15"/>
        <v>6.0965074663704932E-2</v>
      </c>
    </row>
    <row r="183" spans="1:4" x14ac:dyDescent="0.35">
      <c r="A183" s="5">
        <v>27061</v>
      </c>
      <c r="B183" s="6">
        <v>864.2</v>
      </c>
      <c r="C183" s="9">
        <f t="shared" si="14"/>
        <v>5.2343840874724545E-3</v>
      </c>
      <c r="D183" s="9">
        <f t="shared" si="15"/>
        <v>6.1540351308193131E-2</v>
      </c>
    </row>
    <row r="184" spans="1:4" x14ac:dyDescent="0.35">
      <c r="A184" s="5">
        <v>27089</v>
      </c>
      <c r="B184" s="6">
        <v>870.1</v>
      </c>
      <c r="C184" s="9">
        <f t="shared" si="14"/>
        <v>6.8271233510761586E-3</v>
      </c>
      <c r="D184" s="9">
        <f t="shared" si="15"/>
        <v>6.7214522261744181E-2</v>
      </c>
    </row>
    <row r="185" spans="1:4" x14ac:dyDescent="0.35">
      <c r="A185" s="5">
        <v>27120</v>
      </c>
      <c r="B185" s="6">
        <v>872.9</v>
      </c>
      <c r="C185" s="9">
        <f t="shared" si="14"/>
        <v>3.2180209171359664E-3</v>
      </c>
      <c r="D185" s="9">
        <f t="shared" si="15"/>
        <v>6.4901793339026348E-2</v>
      </c>
    </row>
    <row r="186" spans="1:4" x14ac:dyDescent="0.35">
      <c r="A186" s="5">
        <v>27150</v>
      </c>
      <c r="B186" s="6">
        <v>874.6</v>
      </c>
      <c r="C186" s="9">
        <f t="shared" si="14"/>
        <v>1.9475312177799076E-3</v>
      </c>
      <c r="D186" s="9">
        <f t="shared" si="15"/>
        <v>5.7813255926463469E-2</v>
      </c>
    </row>
    <row r="187" spans="1:4" x14ac:dyDescent="0.35">
      <c r="A187" s="5">
        <v>27181</v>
      </c>
      <c r="B187" s="6">
        <v>877.8</v>
      </c>
      <c r="C187" s="9">
        <f t="shared" si="14"/>
        <v>3.6588154584953347E-3</v>
      </c>
      <c r="D187" s="9">
        <f t="shared" si="15"/>
        <v>5.340213608544353E-2</v>
      </c>
    </row>
    <row r="188" spans="1:4" x14ac:dyDescent="0.35">
      <c r="A188" s="5">
        <v>27211</v>
      </c>
      <c r="B188" s="6">
        <v>881.4</v>
      </c>
      <c r="C188" s="9">
        <f t="shared" si="14"/>
        <v>4.1011619958988277E-3</v>
      </c>
      <c r="D188" s="9">
        <f t="shared" si="15"/>
        <v>5.3676031081888897E-2</v>
      </c>
    </row>
    <row r="189" spans="1:4" x14ac:dyDescent="0.35">
      <c r="A189" s="5">
        <v>27242</v>
      </c>
      <c r="B189" s="6">
        <v>884.1</v>
      </c>
      <c r="C189" s="9">
        <f t="shared" si="14"/>
        <v>3.0633083730429167E-3</v>
      </c>
      <c r="D189" s="9">
        <f t="shared" si="15"/>
        <v>5.4005722460658268E-2</v>
      </c>
    </row>
    <row r="190" spans="1:4" x14ac:dyDescent="0.35">
      <c r="A190" s="5">
        <v>27273</v>
      </c>
      <c r="B190" s="6">
        <v>887.9</v>
      </c>
      <c r="C190" s="9">
        <f t="shared" si="14"/>
        <v>4.2981563171586856E-3</v>
      </c>
      <c r="D190" s="9">
        <f t="shared" si="15"/>
        <v>5.7905397354938604E-2</v>
      </c>
    </row>
    <row r="191" spans="1:4" x14ac:dyDescent="0.35">
      <c r="A191" s="5">
        <v>27303</v>
      </c>
      <c r="B191" s="6">
        <v>893.3</v>
      </c>
      <c r="C191" s="9">
        <f t="shared" si="14"/>
        <v>6.0817659646357214E-3</v>
      </c>
      <c r="D191" s="9">
        <f t="shared" si="15"/>
        <v>6.0170899596486915E-2</v>
      </c>
    </row>
    <row r="192" spans="1:4" x14ac:dyDescent="0.35">
      <c r="A192" s="5">
        <v>27334</v>
      </c>
      <c r="B192" s="6">
        <v>898.6</v>
      </c>
      <c r="C192" s="9">
        <f t="shared" si="14"/>
        <v>5.9330572036271345E-3</v>
      </c>
      <c r="D192" s="9">
        <f t="shared" si="15"/>
        <v>5.8546354105312837E-2</v>
      </c>
    </row>
    <row r="193" spans="1:4" x14ac:dyDescent="0.35">
      <c r="A193" s="5">
        <v>27364</v>
      </c>
      <c r="B193" s="6">
        <v>902.1</v>
      </c>
      <c r="C193" s="9">
        <f t="shared" si="14"/>
        <v>3.8949476964167395E-3</v>
      </c>
      <c r="D193" s="9">
        <f t="shared" si="15"/>
        <v>5.447106954997083E-2</v>
      </c>
    </row>
    <row r="194" spans="1:4" x14ac:dyDescent="0.35">
      <c r="A194" s="5">
        <v>27395</v>
      </c>
      <c r="B194" s="6">
        <v>906.3</v>
      </c>
      <c r="C194" s="9">
        <f t="shared" si="14"/>
        <v>4.655803126039082E-3</v>
      </c>
      <c r="D194" s="9">
        <f t="shared" si="15"/>
        <v>5.4204955216936135E-2</v>
      </c>
    </row>
    <row r="195" spans="1:4" x14ac:dyDescent="0.35">
      <c r="A195" s="5">
        <v>27426</v>
      </c>
      <c r="B195" s="6">
        <v>914.1</v>
      </c>
      <c r="C195" s="9">
        <f t="shared" si="14"/>
        <v>8.6064217146641919E-3</v>
      </c>
      <c r="D195" s="9">
        <f t="shared" si="15"/>
        <v>5.7741263596389647E-2</v>
      </c>
    </row>
    <row r="196" spans="1:4" x14ac:dyDescent="0.35">
      <c r="A196" s="5">
        <v>27454</v>
      </c>
      <c r="B196" s="6">
        <v>925</v>
      </c>
      <c r="C196" s="9">
        <f t="shared" ref="C196:C259" si="16">B196/B195-1</f>
        <v>1.1924297122853034E-2</v>
      </c>
      <c r="D196" s="9">
        <f t="shared" si="15"/>
        <v>6.3096195839558611E-2</v>
      </c>
    </row>
    <row r="197" spans="1:4" x14ac:dyDescent="0.35">
      <c r="A197" s="5">
        <v>27485</v>
      </c>
      <c r="B197" s="6">
        <v>935.1</v>
      </c>
      <c r="C197" s="9">
        <f t="shared" si="16"/>
        <v>1.0918918918918941E-2</v>
      </c>
      <c r="D197" s="9">
        <f t="shared" si="15"/>
        <v>7.1256730438767457E-2</v>
      </c>
    </row>
    <row r="198" spans="1:4" x14ac:dyDescent="0.35">
      <c r="A198" s="5">
        <v>27515</v>
      </c>
      <c r="B198" s="6">
        <v>947.9</v>
      </c>
      <c r="C198" s="9">
        <f t="shared" si="16"/>
        <v>1.3688375574804734E-2</v>
      </c>
      <c r="D198" s="9">
        <f t="shared" si="15"/>
        <v>8.3809741596158283E-2</v>
      </c>
    </row>
    <row r="199" spans="1:4" x14ac:dyDescent="0.35">
      <c r="A199" s="5">
        <v>27546</v>
      </c>
      <c r="B199" s="6">
        <v>963</v>
      </c>
      <c r="C199" s="9">
        <f t="shared" si="16"/>
        <v>1.5929950416710748E-2</v>
      </c>
      <c r="D199" s="9">
        <f t="shared" si="15"/>
        <v>9.7060833902939292E-2</v>
      </c>
    </row>
    <row r="200" spans="1:4" x14ac:dyDescent="0.35">
      <c r="A200" s="5">
        <v>27576</v>
      </c>
      <c r="B200" s="6">
        <v>975.1</v>
      </c>
      <c r="C200" s="9">
        <f t="shared" si="16"/>
        <v>1.2564901349948032E-2</v>
      </c>
      <c r="D200" s="9">
        <f t="shared" si="15"/>
        <v>0.10630814613115502</v>
      </c>
    </row>
    <row r="201" spans="1:4" x14ac:dyDescent="0.35">
      <c r="A201" s="5">
        <v>27607</v>
      </c>
      <c r="B201" s="6">
        <v>983.1</v>
      </c>
      <c r="C201" s="9">
        <f t="shared" si="16"/>
        <v>8.2042867398215424E-3</v>
      </c>
      <c r="D201" s="9">
        <f t="shared" si="15"/>
        <v>0.11197828299966073</v>
      </c>
    </row>
    <row r="202" spans="1:4" x14ac:dyDescent="0.35">
      <c r="A202" s="5">
        <v>27638</v>
      </c>
      <c r="B202" s="6">
        <v>991.5</v>
      </c>
      <c r="C202" s="9">
        <f t="shared" si="16"/>
        <v>8.5444003661885315E-3</v>
      </c>
      <c r="D202" s="9">
        <f t="shared" si="15"/>
        <v>0.11667980628449159</v>
      </c>
    </row>
    <row r="203" spans="1:4" x14ac:dyDescent="0.35">
      <c r="A203" s="5">
        <v>27668</v>
      </c>
      <c r="B203" s="6">
        <v>997.8</v>
      </c>
      <c r="C203" s="9">
        <f t="shared" si="16"/>
        <v>6.3540090771558866E-3</v>
      </c>
      <c r="D203" s="9">
        <f t="shared" si="15"/>
        <v>0.11698197693943801</v>
      </c>
    </row>
    <row r="204" spans="1:4" x14ac:dyDescent="0.35">
      <c r="A204" s="5">
        <v>27699</v>
      </c>
      <c r="B204" s="6">
        <v>1006.9</v>
      </c>
      <c r="C204" s="9">
        <f t="shared" si="16"/>
        <v>9.1200641411104399E-3</v>
      </c>
      <c r="D204" s="9">
        <f t="shared" si="15"/>
        <v>0.12052081014912086</v>
      </c>
    </row>
    <row r="205" spans="1:4" x14ac:dyDescent="0.35">
      <c r="A205" s="5">
        <v>27729</v>
      </c>
      <c r="B205" s="6">
        <v>1016.2</v>
      </c>
      <c r="C205" s="9">
        <f t="shared" si="16"/>
        <v>9.2362697388024273E-3</v>
      </c>
      <c r="D205" s="9">
        <f t="shared" si="15"/>
        <v>0.12648265159073269</v>
      </c>
    </row>
    <row r="206" spans="1:4" x14ac:dyDescent="0.35">
      <c r="A206" s="5">
        <v>27760</v>
      </c>
      <c r="B206" s="6">
        <v>1026.5999999999999</v>
      </c>
      <c r="C206" s="9">
        <f t="shared" si="16"/>
        <v>1.0234205864987134E-2</v>
      </c>
      <c r="D206" s="9">
        <f t="shared" si="15"/>
        <v>0.1327375041377028</v>
      </c>
    </row>
    <row r="207" spans="1:4" x14ac:dyDescent="0.35">
      <c r="A207" s="5">
        <v>27791</v>
      </c>
      <c r="B207" s="6">
        <v>1040.3</v>
      </c>
      <c r="C207" s="9">
        <f t="shared" si="16"/>
        <v>1.3345022404052331E-2</v>
      </c>
      <c r="D207" s="9">
        <f t="shared" ref="D207:D270" si="17">B207/B195-1</f>
        <v>0.13805929329395017</v>
      </c>
    </row>
    <row r="208" spans="1:4" x14ac:dyDescent="0.35">
      <c r="A208" s="5">
        <v>27820</v>
      </c>
      <c r="B208" s="6">
        <v>1050</v>
      </c>
      <c r="C208" s="9">
        <f t="shared" si="16"/>
        <v>9.3242333942131772E-3</v>
      </c>
      <c r="D208" s="9">
        <f t="shared" si="17"/>
        <v>0.13513513513513509</v>
      </c>
    </row>
    <row r="209" spans="1:4" x14ac:dyDescent="0.35">
      <c r="A209" s="5">
        <v>27851</v>
      </c>
      <c r="B209" s="6">
        <v>1060.8</v>
      </c>
      <c r="C209" s="9">
        <f t="shared" si="16"/>
        <v>1.0285714285714231E-2</v>
      </c>
      <c r="D209" s="9">
        <f t="shared" si="17"/>
        <v>0.13442412576195051</v>
      </c>
    </row>
    <row r="210" spans="1:4" x14ac:dyDescent="0.35">
      <c r="A210" s="5">
        <v>27881</v>
      </c>
      <c r="B210" s="6">
        <v>1072.0999999999999</v>
      </c>
      <c r="C210" s="9">
        <f t="shared" si="16"/>
        <v>1.0652337858220173E-2</v>
      </c>
      <c r="D210" s="9">
        <f t="shared" si="17"/>
        <v>0.13102647958645419</v>
      </c>
    </row>
    <row r="211" spans="1:4" x14ac:dyDescent="0.35">
      <c r="A211" s="5">
        <v>27912</v>
      </c>
      <c r="B211" s="6">
        <v>1077.5999999999999</v>
      </c>
      <c r="C211" s="9">
        <f t="shared" si="16"/>
        <v>5.1301184590990534E-3</v>
      </c>
      <c r="D211" s="9">
        <f t="shared" si="17"/>
        <v>0.11900311526479745</v>
      </c>
    </row>
    <row r="212" spans="1:4" x14ac:dyDescent="0.35">
      <c r="A212" s="5">
        <v>27942</v>
      </c>
      <c r="B212" s="6">
        <v>1086.3</v>
      </c>
      <c r="C212" s="9">
        <f t="shared" si="16"/>
        <v>8.0734966592428403E-3</v>
      </c>
      <c r="D212" s="9">
        <f t="shared" si="17"/>
        <v>0.11403958568351946</v>
      </c>
    </row>
    <row r="213" spans="1:4" x14ac:dyDescent="0.35">
      <c r="A213" s="5">
        <v>27973</v>
      </c>
      <c r="B213" s="6">
        <v>1098.7</v>
      </c>
      <c r="C213" s="9">
        <f t="shared" si="16"/>
        <v>1.1414894596336378E-2</v>
      </c>
      <c r="D213" s="9">
        <f t="shared" si="17"/>
        <v>0.11758722408707145</v>
      </c>
    </row>
    <row r="214" spans="1:4" x14ac:dyDescent="0.35">
      <c r="A214" s="5">
        <v>28004</v>
      </c>
      <c r="B214" s="6">
        <v>1110.8</v>
      </c>
      <c r="C214" s="9">
        <f t="shared" si="16"/>
        <v>1.1013015381814872E-2</v>
      </c>
      <c r="D214" s="9">
        <f t="shared" si="17"/>
        <v>0.12032274331820458</v>
      </c>
    </row>
    <row r="215" spans="1:4" x14ac:dyDescent="0.35">
      <c r="A215" s="5">
        <v>28034</v>
      </c>
      <c r="B215" s="6">
        <v>1125</v>
      </c>
      <c r="C215" s="9">
        <f t="shared" si="16"/>
        <v>1.2783579402232625E-2</v>
      </c>
      <c r="D215" s="9">
        <f t="shared" si="17"/>
        <v>0.127480457005412</v>
      </c>
    </row>
    <row r="216" spans="1:4" x14ac:dyDescent="0.35">
      <c r="A216" s="5">
        <v>28065</v>
      </c>
      <c r="B216" s="6">
        <v>1138.2</v>
      </c>
      <c r="C216" s="9">
        <f t="shared" si="16"/>
        <v>1.1733333333333373E-2</v>
      </c>
      <c r="D216" s="9">
        <f t="shared" si="17"/>
        <v>0.1304002383553482</v>
      </c>
    </row>
    <row r="217" spans="1:4" x14ac:dyDescent="0.35">
      <c r="A217" s="5">
        <v>28095</v>
      </c>
      <c r="B217" s="6">
        <v>1152</v>
      </c>
      <c r="C217" s="9">
        <f t="shared" si="16"/>
        <v>1.212440695835526E-2</v>
      </c>
      <c r="D217" s="9">
        <f t="shared" si="17"/>
        <v>0.13363511119858296</v>
      </c>
    </row>
    <row r="218" spans="1:4" x14ac:dyDescent="0.35">
      <c r="A218" s="5">
        <v>28126</v>
      </c>
      <c r="B218" s="6">
        <v>1165.2</v>
      </c>
      <c r="C218" s="9">
        <f t="shared" si="16"/>
        <v>1.1458333333333348E-2</v>
      </c>
      <c r="D218" s="9">
        <f t="shared" si="17"/>
        <v>0.1350087668030393</v>
      </c>
    </row>
    <row r="219" spans="1:4" x14ac:dyDescent="0.35">
      <c r="A219" s="5">
        <v>28157</v>
      </c>
      <c r="B219" s="6">
        <v>1177.5999999999999</v>
      </c>
      <c r="C219" s="9">
        <f t="shared" si="16"/>
        <v>1.06419498798489E-2</v>
      </c>
      <c r="D219" s="9">
        <f t="shared" si="17"/>
        <v>0.13198115928097653</v>
      </c>
    </row>
    <row r="220" spans="1:4" x14ac:dyDescent="0.35">
      <c r="A220" s="5">
        <v>28185</v>
      </c>
      <c r="B220" s="6">
        <v>1188.5</v>
      </c>
      <c r="C220" s="9">
        <f t="shared" si="16"/>
        <v>9.2561141304348116E-3</v>
      </c>
      <c r="D220" s="9">
        <f t="shared" si="17"/>
        <v>0.13190476190476197</v>
      </c>
    </row>
    <row r="221" spans="1:4" x14ac:dyDescent="0.35">
      <c r="A221" s="5">
        <v>28216</v>
      </c>
      <c r="B221" s="6">
        <v>1199.5999999999999</v>
      </c>
      <c r="C221" s="9">
        <f t="shared" si="16"/>
        <v>9.3395035759360479E-3</v>
      </c>
      <c r="D221" s="9">
        <f t="shared" si="17"/>
        <v>0.13084464555052788</v>
      </c>
    </row>
    <row r="222" spans="1:4" x14ac:dyDescent="0.35">
      <c r="A222" s="5">
        <v>28246</v>
      </c>
      <c r="B222" s="6">
        <v>1209</v>
      </c>
      <c r="C222" s="9">
        <f t="shared" si="16"/>
        <v>7.8359453151051195E-3</v>
      </c>
      <c r="D222" s="9">
        <f t="shared" si="17"/>
        <v>0.12769331219102709</v>
      </c>
    </row>
    <row r="223" spans="1:4" x14ac:dyDescent="0.35">
      <c r="A223" s="5">
        <v>28277</v>
      </c>
      <c r="B223" s="6">
        <v>1217.8</v>
      </c>
      <c r="C223" s="9">
        <f t="shared" si="16"/>
        <v>7.2787427626137546E-3</v>
      </c>
      <c r="D223" s="9">
        <f t="shared" si="17"/>
        <v>0.13010393466963621</v>
      </c>
    </row>
    <row r="224" spans="1:4" x14ac:dyDescent="0.35">
      <c r="A224" s="5">
        <v>28307</v>
      </c>
      <c r="B224" s="6">
        <v>1226.7</v>
      </c>
      <c r="C224" s="9">
        <f t="shared" si="16"/>
        <v>7.3082607981607151E-3</v>
      </c>
      <c r="D224" s="9">
        <f t="shared" si="17"/>
        <v>0.12924606462303245</v>
      </c>
    </row>
    <row r="225" spans="1:4" x14ac:dyDescent="0.35">
      <c r="A225" s="5">
        <v>28338</v>
      </c>
      <c r="B225" s="6">
        <v>1237</v>
      </c>
      <c r="C225" s="9">
        <f t="shared" si="16"/>
        <v>8.3965109643759916E-3</v>
      </c>
      <c r="D225" s="9">
        <f t="shared" si="17"/>
        <v>0.12587603531446256</v>
      </c>
    </row>
    <row r="226" spans="1:4" x14ac:dyDescent="0.35">
      <c r="A226" s="5">
        <v>28369</v>
      </c>
      <c r="B226" s="6">
        <v>1246.2</v>
      </c>
      <c r="C226" s="9">
        <f t="shared" si="16"/>
        <v>7.4373484236054388E-3</v>
      </c>
      <c r="D226" s="9">
        <f t="shared" si="17"/>
        <v>0.12189413035649999</v>
      </c>
    </row>
    <row r="227" spans="1:4" x14ac:dyDescent="0.35">
      <c r="A227" s="5">
        <v>28399</v>
      </c>
      <c r="B227" s="6">
        <v>1254</v>
      </c>
      <c r="C227" s="9">
        <f t="shared" si="16"/>
        <v>6.2590274434279891E-3</v>
      </c>
      <c r="D227" s="9">
        <f t="shared" si="17"/>
        <v>0.11466666666666669</v>
      </c>
    </row>
    <row r="228" spans="1:4" x14ac:dyDescent="0.35">
      <c r="A228" s="5">
        <v>28430</v>
      </c>
      <c r="B228" s="6">
        <v>1262.4000000000001</v>
      </c>
      <c r="C228" s="9">
        <f t="shared" si="16"/>
        <v>6.698564593301537E-3</v>
      </c>
      <c r="D228" s="9">
        <f t="shared" si="17"/>
        <v>0.10911966262519779</v>
      </c>
    </row>
    <row r="229" spans="1:4" x14ac:dyDescent="0.35">
      <c r="A229" s="5">
        <v>28460</v>
      </c>
      <c r="B229" s="6">
        <v>1270.3</v>
      </c>
      <c r="C229" s="9">
        <f t="shared" si="16"/>
        <v>6.2579214195181976E-3</v>
      </c>
      <c r="D229" s="9">
        <f t="shared" si="17"/>
        <v>0.10269097222222223</v>
      </c>
    </row>
    <row r="230" spans="1:4" x14ac:dyDescent="0.35">
      <c r="A230" s="5">
        <v>28491</v>
      </c>
      <c r="B230" s="6">
        <v>1279.7</v>
      </c>
      <c r="C230" s="9">
        <f t="shared" si="16"/>
        <v>7.3998268125641253E-3</v>
      </c>
      <c r="D230" s="9">
        <f t="shared" si="17"/>
        <v>9.8266392035702088E-2</v>
      </c>
    </row>
    <row r="231" spans="1:4" x14ac:dyDescent="0.35">
      <c r="A231" s="5">
        <v>28522</v>
      </c>
      <c r="B231" s="6">
        <v>1285.5</v>
      </c>
      <c r="C231" s="9">
        <f t="shared" si="16"/>
        <v>4.5323122606859556E-3</v>
      </c>
      <c r="D231" s="9">
        <f t="shared" si="17"/>
        <v>9.1627038043478271E-2</v>
      </c>
    </row>
    <row r="232" spans="1:4" x14ac:dyDescent="0.35">
      <c r="A232" s="5">
        <v>28550</v>
      </c>
      <c r="B232" s="6">
        <v>1292.2</v>
      </c>
      <c r="C232" s="9">
        <f t="shared" si="16"/>
        <v>5.2119797744067942E-3</v>
      </c>
      <c r="D232" s="9">
        <f t="shared" si="17"/>
        <v>8.7252839713925168E-2</v>
      </c>
    </row>
    <row r="233" spans="1:4" x14ac:dyDescent="0.35">
      <c r="A233" s="5">
        <v>28581</v>
      </c>
      <c r="B233" s="6">
        <v>1300.4000000000001</v>
      </c>
      <c r="C233" s="9">
        <f t="shared" si="16"/>
        <v>6.3457669091471214E-3</v>
      </c>
      <c r="D233" s="9">
        <f t="shared" si="17"/>
        <v>8.4028009336445608E-2</v>
      </c>
    </row>
    <row r="234" spans="1:4" x14ac:dyDescent="0.35">
      <c r="A234" s="5">
        <v>28611</v>
      </c>
      <c r="B234" s="6">
        <v>1310.5</v>
      </c>
      <c r="C234" s="9">
        <f t="shared" si="16"/>
        <v>7.7668409720086373E-3</v>
      </c>
      <c r="D234" s="9">
        <f t="shared" si="17"/>
        <v>8.3953680727874236E-2</v>
      </c>
    </row>
    <row r="235" spans="1:4" x14ac:dyDescent="0.35">
      <c r="A235" s="5">
        <v>28642</v>
      </c>
      <c r="B235" s="6">
        <v>1318.5</v>
      </c>
      <c r="C235" s="9">
        <f t="shared" si="16"/>
        <v>6.1045402518122849E-3</v>
      </c>
      <c r="D235" s="9">
        <f t="shared" si="17"/>
        <v>8.2690096896042009E-2</v>
      </c>
    </row>
    <row r="236" spans="1:4" x14ac:dyDescent="0.35">
      <c r="A236" s="5">
        <v>28672</v>
      </c>
      <c r="B236" s="6">
        <v>1324.1</v>
      </c>
      <c r="C236" s="9">
        <f t="shared" si="16"/>
        <v>4.2472506636328511E-3</v>
      </c>
      <c r="D236" s="9">
        <f t="shared" si="17"/>
        <v>7.9400016303904586E-2</v>
      </c>
    </row>
    <row r="237" spans="1:4" x14ac:dyDescent="0.35">
      <c r="A237" s="5">
        <v>28703</v>
      </c>
      <c r="B237" s="6">
        <v>1333.5</v>
      </c>
      <c r="C237" s="9">
        <f t="shared" si="16"/>
        <v>7.0991616947360114E-3</v>
      </c>
      <c r="D237" s="9">
        <f t="shared" si="17"/>
        <v>7.801131770412284E-2</v>
      </c>
    </row>
    <row r="238" spans="1:4" x14ac:dyDescent="0.35">
      <c r="A238" s="5">
        <v>28734</v>
      </c>
      <c r="B238" s="6">
        <v>1345</v>
      </c>
      <c r="C238" s="9">
        <f t="shared" si="16"/>
        <v>8.623922009748819E-3</v>
      </c>
      <c r="D238" s="9">
        <f t="shared" si="17"/>
        <v>7.9281014283421491E-2</v>
      </c>
    </row>
    <row r="239" spans="1:4" x14ac:dyDescent="0.35">
      <c r="A239" s="5">
        <v>28764</v>
      </c>
      <c r="B239" s="6">
        <v>1352.3</v>
      </c>
      <c r="C239" s="9">
        <f t="shared" si="16"/>
        <v>5.4275092936801883E-3</v>
      </c>
      <c r="D239" s="9">
        <f t="shared" si="17"/>
        <v>7.8389154704944231E-2</v>
      </c>
    </row>
    <row r="240" spans="1:4" x14ac:dyDescent="0.35">
      <c r="A240" s="5">
        <v>28795</v>
      </c>
      <c r="B240" s="6">
        <v>1359.1</v>
      </c>
      <c r="C240" s="9">
        <f t="shared" si="16"/>
        <v>5.028470014050157E-3</v>
      </c>
      <c r="D240" s="9">
        <f t="shared" si="17"/>
        <v>7.6600126742712105E-2</v>
      </c>
    </row>
    <row r="241" spans="1:4" x14ac:dyDescent="0.35">
      <c r="A241" s="5">
        <v>28825</v>
      </c>
      <c r="B241" s="6">
        <v>1366</v>
      </c>
      <c r="C241" s="9">
        <f t="shared" si="16"/>
        <v>5.0768891177985775E-3</v>
      </c>
      <c r="D241" s="9">
        <f t="shared" si="17"/>
        <v>7.5336534676847977E-2</v>
      </c>
    </row>
    <row r="242" spans="1:4" x14ac:dyDescent="0.35">
      <c r="A242" s="5">
        <v>28856</v>
      </c>
      <c r="B242" s="6">
        <v>1371.6</v>
      </c>
      <c r="C242" s="9">
        <f t="shared" si="16"/>
        <v>4.0995607613469875E-3</v>
      </c>
      <c r="D242" s="9">
        <f t="shared" si="17"/>
        <v>7.1813706337422678E-2</v>
      </c>
    </row>
    <row r="243" spans="1:4" x14ac:dyDescent="0.35">
      <c r="A243" s="5">
        <v>28887</v>
      </c>
      <c r="B243" s="6">
        <v>1377.8</v>
      </c>
      <c r="C243" s="9">
        <f t="shared" si="16"/>
        <v>4.5202682997957933E-3</v>
      </c>
      <c r="D243" s="9">
        <f t="shared" si="17"/>
        <v>7.1800855698171961E-2</v>
      </c>
    </row>
    <row r="244" spans="1:4" x14ac:dyDescent="0.35">
      <c r="A244" s="5">
        <v>28915</v>
      </c>
      <c r="B244" s="6">
        <v>1387.8</v>
      </c>
      <c r="C244" s="9">
        <f t="shared" si="16"/>
        <v>7.2579474524603338E-3</v>
      </c>
      <c r="D244" s="9">
        <f t="shared" si="17"/>
        <v>7.3982355672496336E-2</v>
      </c>
    </row>
    <row r="245" spans="1:4" x14ac:dyDescent="0.35">
      <c r="A245" s="5">
        <v>28946</v>
      </c>
      <c r="B245" s="6">
        <v>1402.1</v>
      </c>
      <c r="C245" s="9">
        <f t="shared" si="16"/>
        <v>1.0304078397463501E-2</v>
      </c>
      <c r="D245" s="9">
        <f t="shared" si="17"/>
        <v>7.8206705629036977E-2</v>
      </c>
    </row>
    <row r="246" spans="1:4" x14ac:dyDescent="0.35">
      <c r="A246" s="5">
        <v>28976</v>
      </c>
      <c r="B246" s="6">
        <v>1410.2</v>
      </c>
      <c r="C246" s="9">
        <f t="shared" si="16"/>
        <v>5.777048712645394E-3</v>
      </c>
      <c r="D246" s="9">
        <f t="shared" si="17"/>
        <v>7.6077832888210573E-2</v>
      </c>
    </row>
    <row r="247" spans="1:4" x14ac:dyDescent="0.35">
      <c r="A247" s="5">
        <v>29007</v>
      </c>
      <c r="B247" s="6">
        <v>1423</v>
      </c>
      <c r="C247" s="9">
        <f t="shared" si="16"/>
        <v>9.0767267054319145E-3</v>
      </c>
      <c r="D247" s="9">
        <f t="shared" si="17"/>
        <v>7.9256731133864333E-2</v>
      </c>
    </row>
    <row r="248" spans="1:4" x14ac:dyDescent="0.35">
      <c r="A248" s="5">
        <v>29037</v>
      </c>
      <c r="B248" s="6">
        <v>1434.8</v>
      </c>
      <c r="C248" s="9">
        <f t="shared" si="16"/>
        <v>8.2923401264933805E-3</v>
      </c>
      <c r="D248" s="9">
        <f t="shared" si="17"/>
        <v>8.3603957405029794E-2</v>
      </c>
    </row>
    <row r="249" spans="1:4" x14ac:dyDescent="0.35">
      <c r="A249" s="5">
        <v>29068</v>
      </c>
      <c r="B249" s="6">
        <v>1446.6</v>
      </c>
      <c r="C249" s="9">
        <f t="shared" si="16"/>
        <v>8.2241427376636977E-3</v>
      </c>
      <c r="D249" s="9">
        <f t="shared" si="17"/>
        <v>8.4814398200224961E-2</v>
      </c>
    </row>
    <row r="250" spans="1:4" x14ac:dyDescent="0.35">
      <c r="A250" s="5">
        <v>29099</v>
      </c>
      <c r="B250" s="6">
        <v>1454.1</v>
      </c>
      <c r="C250" s="9">
        <f t="shared" si="16"/>
        <v>5.1845707175446343E-3</v>
      </c>
      <c r="D250" s="9">
        <f t="shared" si="17"/>
        <v>8.1115241635687729E-2</v>
      </c>
    </row>
    <row r="251" spans="1:4" x14ac:dyDescent="0.35">
      <c r="A251" s="5">
        <v>29129</v>
      </c>
      <c r="B251" s="6">
        <v>1460.4</v>
      </c>
      <c r="C251" s="9">
        <f t="shared" si="16"/>
        <v>4.3325768516608854E-3</v>
      </c>
      <c r="D251" s="9">
        <f t="shared" si="17"/>
        <v>7.993788360570897E-2</v>
      </c>
    </row>
    <row r="252" spans="1:4" x14ac:dyDescent="0.35">
      <c r="A252" s="5">
        <v>29160</v>
      </c>
      <c r="B252" s="6">
        <v>1465.9</v>
      </c>
      <c r="C252" s="9">
        <f t="shared" si="16"/>
        <v>3.7660914817858604E-3</v>
      </c>
      <c r="D252" s="9">
        <f t="shared" si="17"/>
        <v>7.8581414171142727E-2</v>
      </c>
    </row>
    <row r="253" spans="1:4" x14ac:dyDescent="0.35">
      <c r="A253" s="5">
        <v>29190</v>
      </c>
      <c r="B253" s="6">
        <v>1473.7</v>
      </c>
      <c r="C253" s="9">
        <f t="shared" si="16"/>
        <v>5.320963230779796E-3</v>
      </c>
      <c r="D253" s="9">
        <f t="shared" si="17"/>
        <v>7.884333821376277E-2</v>
      </c>
    </row>
    <row r="254" spans="1:4" x14ac:dyDescent="0.35">
      <c r="A254" s="5">
        <v>29221</v>
      </c>
      <c r="B254" s="6">
        <v>1482.7</v>
      </c>
      <c r="C254" s="9">
        <f t="shared" si="16"/>
        <v>6.1070774241704928E-3</v>
      </c>
      <c r="D254" s="9">
        <f t="shared" si="17"/>
        <v>8.100029163021305E-2</v>
      </c>
    </row>
    <row r="255" spans="1:4" x14ac:dyDescent="0.35">
      <c r="A255" s="5">
        <v>29252</v>
      </c>
      <c r="B255" s="6">
        <v>1494.6</v>
      </c>
      <c r="C255" s="9">
        <f t="shared" si="16"/>
        <v>8.0258986983205993E-3</v>
      </c>
      <c r="D255" s="9">
        <f t="shared" si="17"/>
        <v>8.4772826244738031E-2</v>
      </c>
    </row>
    <row r="256" spans="1:4" x14ac:dyDescent="0.35">
      <c r="A256" s="5">
        <v>29281</v>
      </c>
      <c r="B256" s="6">
        <v>1499.8</v>
      </c>
      <c r="C256" s="9">
        <f t="shared" si="16"/>
        <v>3.4791917569918507E-3</v>
      </c>
      <c r="D256" s="9">
        <f t="shared" si="17"/>
        <v>8.0703271364749973E-2</v>
      </c>
    </row>
    <row r="257" spans="1:4" x14ac:dyDescent="0.35">
      <c r="A257" s="5">
        <v>29312</v>
      </c>
      <c r="B257" s="6">
        <v>1502.2</v>
      </c>
      <c r="C257" s="9">
        <f t="shared" si="16"/>
        <v>1.6002133617816217E-3</v>
      </c>
      <c r="D257" s="9">
        <f t="shared" si="17"/>
        <v>7.1392910634048956E-2</v>
      </c>
    </row>
    <row r="258" spans="1:4" x14ac:dyDescent="0.35">
      <c r="A258" s="5">
        <v>29342</v>
      </c>
      <c r="B258" s="6">
        <v>1512.3</v>
      </c>
      <c r="C258" s="9">
        <f t="shared" si="16"/>
        <v>6.7234722407134573E-3</v>
      </c>
      <c r="D258" s="9">
        <f t="shared" si="17"/>
        <v>7.2401077861296237E-2</v>
      </c>
    </row>
    <row r="259" spans="1:4" x14ac:dyDescent="0.35">
      <c r="A259" s="5">
        <v>29373</v>
      </c>
      <c r="B259" s="6">
        <v>1529.2</v>
      </c>
      <c r="C259" s="9">
        <f t="shared" si="16"/>
        <v>1.1175031409111913E-2</v>
      </c>
      <c r="D259" s="9">
        <f t="shared" si="17"/>
        <v>7.463106113843998E-2</v>
      </c>
    </row>
    <row r="260" spans="1:4" x14ac:dyDescent="0.35">
      <c r="A260" s="5">
        <v>29403</v>
      </c>
      <c r="B260" s="6">
        <v>1545.5</v>
      </c>
      <c r="C260" s="9">
        <f t="shared" ref="C260:C323" si="18">B260/B259-1</f>
        <v>1.0659168192518997E-2</v>
      </c>
      <c r="D260" s="9">
        <f t="shared" si="17"/>
        <v>7.7153610259269589E-2</v>
      </c>
    </row>
    <row r="261" spans="1:4" x14ac:dyDescent="0.35">
      <c r="A261" s="5">
        <v>29434</v>
      </c>
      <c r="B261" s="6">
        <v>1561.5</v>
      </c>
      <c r="C261" s="9">
        <f t="shared" si="18"/>
        <v>1.0352636687156247E-2</v>
      </c>
      <c r="D261" s="9">
        <f t="shared" si="17"/>
        <v>7.9427623392783087E-2</v>
      </c>
    </row>
    <row r="262" spans="1:4" x14ac:dyDescent="0.35">
      <c r="A262" s="5">
        <v>29465</v>
      </c>
      <c r="B262" s="6">
        <v>1574</v>
      </c>
      <c r="C262" s="9">
        <f t="shared" si="18"/>
        <v>8.0051232788984628E-3</v>
      </c>
      <c r="D262" s="9">
        <f t="shared" si="17"/>
        <v>8.2456502303830614E-2</v>
      </c>
    </row>
    <row r="263" spans="1:4" x14ac:dyDescent="0.35">
      <c r="A263" s="5">
        <v>29495</v>
      </c>
      <c r="B263" s="6">
        <v>1584.8</v>
      </c>
      <c r="C263" s="9">
        <f t="shared" si="18"/>
        <v>6.8614993646760603E-3</v>
      </c>
      <c r="D263" s="9">
        <f t="shared" si="17"/>
        <v>8.5182141878937134E-2</v>
      </c>
    </row>
    <row r="264" spans="1:4" x14ac:dyDescent="0.35">
      <c r="A264" s="5">
        <v>29526</v>
      </c>
      <c r="B264" s="6">
        <v>1595.8</v>
      </c>
      <c r="C264" s="9">
        <f t="shared" si="18"/>
        <v>6.9409389197374605E-3</v>
      </c>
      <c r="D264" s="9">
        <f t="shared" si="17"/>
        <v>8.861450303567775E-2</v>
      </c>
    </row>
    <row r="265" spans="1:4" x14ac:dyDescent="0.35">
      <c r="A265" s="5">
        <v>29556</v>
      </c>
      <c r="B265" s="6">
        <v>1599.8</v>
      </c>
      <c r="C265" s="9">
        <f t="shared" si="18"/>
        <v>2.5065797719012739E-3</v>
      </c>
      <c r="D265" s="9">
        <f t="shared" si="17"/>
        <v>8.556694035421053E-2</v>
      </c>
    </row>
    <row r="266" spans="1:4" x14ac:dyDescent="0.35">
      <c r="A266" s="5">
        <v>29587</v>
      </c>
      <c r="B266" s="6">
        <v>1606.9</v>
      </c>
      <c r="C266" s="9">
        <f t="shared" si="18"/>
        <v>4.4380547568447781E-3</v>
      </c>
      <c r="D266" s="9">
        <f t="shared" si="17"/>
        <v>8.3766102380791851E-2</v>
      </c>
    </row>
    <row r="267" spans="1:4" x14ac:dyDescent="0.35">
      <c r="A267" s="5">
        <v>29618</v>
      </c>
      <c r="B267" s="6">
        <v>1618.7</v>
      </c>
      <c r="C267" s="9">
        <f t="shared" si="18"/>
        <v>7.3433318812621273E-3</v>
      </c>
      <c r="D267" s="9">
        <f t="shared" si="17"/>
        <v>8.3032249431286065E-2</v>
      </c>
    </row>
    <row r="268" spans="1:4" x14ac:dyDescent="0.35">
      <c r="A268" s="5">
        <v>29646</v>
      </c>
      <c r="B268" s="6">
        <v>1636.6</v>
      </c>
      <c r="C268" s="9">
        <f t="shared" si="18"/>
        <v>1.1058256625687157E-2</v>
      </c>
      <c r="D268" s="9">
        <f t="shared" si="17"/>
        <v>9.1212161621549548E-2</v>
      </c>
    </row>
    <row r="269" spans="1:4" x14ac:dyDescent="0.35">
      <c r="A269" s="5">
        <v>29677</v>
      </c>
      <c r="B269" s="6">
        <v>1659.2</v>
      </c>
      <c r="C269" s="9">
        <f t="shared" si="18"/>
        <v>1.3809116460955728E-2</v>
      </c>
      <c r="D269" s="9">
        <f t="shared" si="17"/>
        <v>0.10451338037544944</v>
      </c>
    </row>
    <row r="270" spans="1:4" x14ac:dyDescent="0.35">
      <c r="A270" s="5">
        <v>29707</v>
      </c>
      <c r="B270" s="6">
        <v>1664.2</v>
      </c>
      <c r="C270" s="9">
        <f t="shared" si="18"/>
        <v>3.0135004821600919E-3</v>
      </c>
      <c r="D270" s="9">
        <f t="shared" si="17"/>
        <v>0.10044303378959207</v>
      </c>
    </row>
    <row r="271" spans="1:4" x14ac:dyDescent="0.35">
      <c r="A271" s="5">
        <v>29738</v>
      </c>
      <c r="B271" s="6">
        <v>1670.3</v>
      </c>
      <c r="C271" s="9">
        <f t="shared" si="18"/>
        <v>3.6654248287464331E-3</v>
      </c>
      <c r="D271" s="9">
        <f t="shared" ref="D271:D334" si="19">B271/B259-1</f>
        <v>9.2270468218676349E-2</v>
      </c>
    </row>
    <row r="272" spans="1:4" x14ac:dyDescent="0.35">
      <c r="A272" s="5">
        <v>29768</v>
      </c>
      <c r="B272" s="6">
        <v>1681.9</v>
      </c>
      <c r="C272" s="9">
        <f t="shared" si="18"/>
        <v>6.9448602047537111E-3</v>
      </c>
      <c r="D272" s="9">
        <f t="shared" si="19"/>
        <v>8.8256227758007233E-2</v>
      </c>
    </row>
    <row r="273" spans="1:4" x14ac:dyDescent="0.35">
      <c r="A273" s="5">
        <v>29799</v>
      </c>
      <c r="B273" s="6">
        <v>1694.3</v>
      </c>
      <c r="C273" s="9">
        <f t="shared" si="18"/>
        <v>7.372614305249936E-3</v>
      </c>
      <c r="D273" s="9">
        <f t="shared" si="19"/>
        <v>8.5046429715017524E-2</v>
      </c>
    </row>
    <row r="274" spans="1:4" x14ac:dyDescent="0.35">
      <c r="A274" s="5">
        <v>29830</v>
      </c>
      <c r="B274" s="6">
        <v>1706</v>
      </c>
      <c r="C274" s="9">
        <f t="shared" si="18"/>
        <v>6.9055066989316405E-3</v>
      </c>
      <c r="D274" s="9">
        <f t="shared" si="19"/>
        <v>8.3862770012706589E-2</v>
      </c>
    </row>
    <row r="275" spans="1:4" x14ac:dyDescent="0.35">
      <c r="A275" s="5">
        <v>29860</v>
      </c>
      <c r="B275" s="6">
        <v>1721.8</v>
      </c>
      <c r="C275" s="9">
        <f t="shared" si="18"/>
        <v>9.2614302461899722E-3</v>
      </c>
      <c r="D275" s="9">
        <f t="shared" si="19"/>
        <v>8.6446239273094472E-2</v>
      </c>
    </row>
    <row r="276" spans="1:4" x14ac:dyDescent="0.35">
      <c r="A276" s="5">
        <v>29891</v>
      </c>
      <c r="B276" s="6">
        <v>1736.1</v>
      </c>
      <c r="C276" s="9">
        <f t="shared" si="18"/>
        <v>8.305261935183994E-3</v>
      </c>
      <c r="D276" s="9">
        <f t="shared" si="19"/>
        <v>8.7918285499436033E-2</v>
      </c>
    </row>
    <row r="277" spans="1:4" x14ac:dyDescent="0.35">
      <c r="A277" s="5">
        <v>29921</v>
      </c>
      <c r="B277" s="6">
        <v>1755.5</v>
      </c>
      <c r="C277" s="9">
        <f t="shared" si="18"/>
        <v>1.1174471516617768E-2</v>
      </c>
      <c r="D277" s="9">
        <f t="shared" si="19"/>
        <v>9.7324665583197856E-2</v>
      </c>
    </row>
    <row r="278" spans="1:4" x14ac:dyDescent="0.35">
      <c r="A278" s="5">
        <v>29952</v>
      </c>
      <c r="B278" s="6">
        <v>1770.4</v>
      </c>
      <c r="C278" s="9">
        <f t="shared" si="18"/>
        <v>8.4876103674167425E-3</v>
      </c>
      <c r="D278" s="9">
        <f t="shared" si="19"/>
        <v>0.10174870869375807</v>
      </c>
    </row>
    <row r="279" spans="1:4" x14ac:dyDescent="0.35">
      <c r="A279" s="5">
        <v>29983</v>
      </c>
      <c r="B279" s="6">
        <v>1774.5</v>
      </c>
      <c r="C279" s="9">
        <f t="shared" si="18"/>
        <v>2.315860822412974E-3</v>
      </c>
      <c r="D279" s="9">
        <f t="shared" si="19"/>
        <v>9.6250077222462371E-2</v>
      </c>
    </row>
    <row r="280" spans="1:4" x14ac:dyDescent="0.35">
      <c r="A280" s="5">
        <v>30011</v>
      </c>
      <c r="B280" s="6">
        <v>1786.5</v>
      </c>
      <c r="C280" s="9">
        <f t="shared" si="18"/>
        <v>6.762468300929747E-3</v>
      </c>
      <c r="D280" s="9">
        <f t="shared" si="19"/>
        <v>9.1592325552975806E-2</v>
      </c>
    </row>
    <row r="281" spans="1:4" x14ac:dyDescent="0.35">
      <c r="A281" s="5">
        <v>30042</v>
      </c>
      <c r="B281" s="6">
        <v>1803.9</v>
      </c>
      <c r="C281" s="9">
        <f t="shared" si="18"/>
        <v>9.7397145256088447E-3</v>
      </c>
      <c r="D281" s="9">
        <f t="shared" si="19"/>
        <v>8.7210703953712665E-2</v>
      </c>
    </row>
    <row r="282" spans="1:4" x14ac:dyDescent="0.35">
      <c r="A282" s="5">
        <v>30072</v>
      </c>
      <c r="B282" s="6">
        <v>1815.4</v>
      </c>
      <c r="C282" s="9">
        <f t="shared" si="18"/>
        <v>6.3750762237375636E-3</v>
      </c>
      <c r="D282" s="9">
        <f t="shared" si="19"/>
        <v>9.0854464607619256E-2</v>
      </c>
    </row>
    <row r="283" spans="1:4" x14ac:dyDescent="0.35">
      <c r="A283" s="5">
        <v>30103</v>
      </c>
      <c r="B283" s="6">
        <v>1826</v>
      </c>
      <c r="C283" s="9">
        <f t="shared" si="18"/>
        <v>5.8389335683595167E-3</v>
      </c>
      <c r="D283" s="9">
        <f t="shared" si="19"/>
        <v>9.3216787403460399E-2</v>
      </c>
    </row>
    <row r="284" spans="1:4" x14ac:dyDescent="0.35">
      <c r="A284" s="5">
        <v>30133</v>
      </c>
      <c r="B284" s="6">
        <v>1831.5</v>
      </c>
      <c r="C284" s="9">
        <f t="shared" si="18"/>
        <v>3.0120481927711218E-3</v>
      </c>
      <c r="D284" s="9">
        <f t="shared" si="19"/>
        <v>8.8947024198822611E-2</v>
      </c>
    </row>
    <row r="285" spans="1:4" x14ac:dyDescent="0.35">
      <c r="A285" s="5">
        <v>30164</v>
      </c>
      <c r="B285" s="6">
        <v>1845.2</v>
      </c>
      <c r="C285" s="9">
        <f t="shared" si="18"/>
        <v>7.4802074802076124E-3</v>
      </c>
      <c r="D285" s="9">
        <f t="shared" si="19"/>
        <v>8.9063329988785966E-2</v>
      </c>
    </row>
    <row r="286" spans="1:4" x14ac:dyDescent="0.35">
      <c r="A286" s="5">
        <v>30195</v>
      </c>
      <c r="B286" s="6">
        <v>1858.4</v>
      </c>
      <c r="C286" s="9">
        <f t="shared" si="18"/>
        <v>7.1536960763061153E-3</v>
      </c>
      <c r="D286" s="9">
        <f t="shared" si="19"/>
        <v>8.9331770222743412E-2</v>
      </c>
    </row>
    <row r="287" spans="1:4" x14ac:dyDescent="0.35">
      <c r="A287" s="5">
        <v>30225</v>
      </c>
      <c r="B287" s="6">
        <v>1869.7</v>
      </c>
      <c r="C287" s="9">
        <f t="shared" si="18"/>
        <v>6.0804993542831198E-3</v>
      </c>
      <c r="D287" s="9">
        <f t="shared" si="19"/>
        <v>8.5898478336624562E-2</v>
      </c>
    </row>
    <row r="288" spans="1:4" x14ac:dyDescent="0.35">
      <c r="A288" s="5">
        <v>30256</v>
      </c>
      <c r="B288" s="6">
        <v>1883.7</v>
      </c>
      <c r="C288" s="9">
        <f t="shared" si="18"/>
        <v>7.4878322725571156E-3</v>
      </c>
      <c r="D288" s="9">
        <f t="shared" si="19"/>
        <v>8.5018144116122407E-2</v>
      </c>
    </row>
    <row r="289" spans="1:4" x14ac:dyDescent="0.35">
      <c r="A289" s="5">
        <v>30286</v>
      </c>
      <c r="B289" s="6">
        <v>1905.9</v>
      </c>
      <c r="C289" s="9">
        <f t="shared" si="18"/>
        <v>1.1785316133142265E-2</v>
      </c>
      <c r="D289" s="9">
        <f t="shared" si="19"/>
        <v>8.5673597265736312E-2</v>
      </c>
    </row>
    <row r="290" spans="1:4" x14ac:dyDescent="0.35">
      <c r="A290" s="5">
        <v>30317</v>
      </c>
      <c r="B290" s="6">
        <v>1959.4</v>
      </c>
      <c r="C290" s="9">
        <f t="shared" si="18"/>
        <v>2.8070727740175272E-2</v>
      </c>
      <c r="D290" s="9">
        <f t="shared" si="19"/>
        <v>0.10675553547220962</v>
      </c>
    </row>
    <row r="291" spans="1:4" x14ac:dyDescent="0.35">
      <c r="A291" s="5">
        <v>30348</v>
      </c>
      <c r="B291" s="6">
        <v>1996.8</v>
      </c>
      <c r="C291" s="9">
        <f t="shared" si="18"/>
        <v>1.9087475757884942E-2</v>
      </c>
      <c r="D291" s="9">
        <f t="shared" si="19"/>
        <v>0.12527472527472527</v>
      </c>
    </row>
    <row r="292" spans="1:4" x14ac:dyDescent="0.35">
      <c r="A292" s="5">
        <v>30376</v>
      </c>
      <c r="B292" s="6">
        <v>2015.2</v>
      </c>
      <c r="C292" s="9">
        <f t="shared" si="18"/>
        <v>9.2147435897436125E-3</v>
      </c>
      <c r="D292" s="9">
        <f t="shared" si="19"/>
        <v>0.12801567310383444</v>
      </c>
    </row>
    <row r="293" spans="1:4" x14ac:dyDescent="0.35">
      <c r="A293" s="5">
        <v>30407</v>
      </c>
      <c r="B293" s="6">
        <v>2028.6</v>
      </c>
      <c r="C293" s="9">
        <f t="shared" si="18"/>
        <v>6.6494640730447863E-3</v>
      </c>
      <c r="D293" s="9">
        <f t="shared" si="19"/>
        <v>0.12456344586728751</v>
      </c>
    </row>
    <row r="294" spans="1:4" x14ac:dyDescent="0.35">
      <c r="A294" s="5">
        <v>30437</v>
      </c>
      <c r="B294" s="6">
        <v>2043.1</v>
      </c>
      <c r="C294" s="9">
        <f t="shared" si="18"/>
        <v>7.1477866508922183E-3</v>
      </c>
      <c r="D294" s="9">
        <f t="shared" si="19"/>
        <v>0.12542690316183758</v>
      </c>
    </row>
    <row r="295" spans="1:4" x14ac:dyDescent="0.35">
      <c r="A295" s="5">
        <v>30468</v>
      </c>
      <c r="B295" s="6">
        <v>2053.5</v>
      </c>
      <c r="C295" s="9">
        <f t="shared" si="18"/>
        <v>5.0903039498801927E-3</v>
      </c>
      <c r="D295" s="9">
        <f t="shared" si="19"/>
        <v>0.12458926615553123</v>
      </c>
    </row>
    <row r="296" spans="1:4" x14ac:dyDescent="0.35">
      <c r="A296" s="5">
        <v>30498</v>
      </c>
      <c r="B296" s="6">
        <v>2064.8000000000002</v>
      </c>
      <c r="C296" s="9">
        <f t="shared" si="18"/>
        <v>5.5028000973946778E-3</v>
      </c>
      <c r="D296" s="9">
        <f t="shared" si="19"/>
        <v>0.12738192738192744</v>
      </c>
    </row>
    <row r="297" spans="1:4" x14ac:dyDescent="0.35">
      <c r="A297" s="5">
        <v>30529</v>
      </c>
      <c r="B297" s="6">
        <v>2074</v>
      </c>
      <c r="C297" s="9">
        <f t="shared" si="18"/>
        <v>4.4556373498643165E-3</v>
      </c>
      <c r="D297" s="9">
        <f t="shared" si="19"/>
        <v>0.12399739865597215</v>
      </c>
    </row>
    <row r="298" spans="1:4" x14ac:dyDescent="0.35">
      <c r="A298" s="5">
        <v>30560</v>
      </c>
      <c r="B298" s="6">
        <v>2083.1999999999998</v>
      </c>
      <c r="C298" s="9">
        <f t="shared" si="18"/>
        <v>4.4358727097395523E-3</v>
      </c>
      <c r="D298" s="9">
        <f t="shared" si="19"/>
        <v>0.12096427034007728</v>
      </c>
    </row>
    <row r="299" spans="1:4" x14ac:dyDescent="0.35">
      <c r="A299" s="5">
        <v>30590</v>
      </c>
      <c r="B299" s="6">
        <v>2099.1999999999998</v>
      </c>
      <c r="C299" s="9">
        <f t="shared" si="18"/>
        <v>7.6804915514592231E-3</v>
      </c>
      <c r="D299" s="9">
        <f t="shared" si="19"/>
        <v>0.12274696475370361</v>
      </c>
    </row>
    <row r="300" spans="1:4" x14ac:dyDescent="0.35">
      <c r="A300" s="5">
        <v>30621</v>
      </c>
      <c r="B300" s="6">
        <v>2112.3000000000002</v>
      </c>
      <c r="C300" s="9">
        <f t="shared" si="18"/>
        <v>6.2404725609757072E-3</v>
      </c>
      <c r="D300" s="9">
        <f t="shared" si="19"/>
        <v>0.12135690396559973</v>
      </c>
    </row>
    <row r="301" spans="1:4" x14ac:dyDescent="0.35">
      <c r="A301" s="5">
        <v>30651</v>
      </c>
      <c r="B301" s="6">
        <v>2123.5</v>
      </c>
      <c r="C301" s="9">
        <f t="shared" si="18"/>
        <v>5.3022771386639356E-3</v>
      </c>
      <c r="D301" s="9">
        <f t="shared" si="19"/>
        <v>0.11417178236003989</v>
      </c>
    </row>
    <row r="302" spans="1:4" x14ac:dyDescent="0.35">
      <c r="A302" s="5">
        <v>30682</v>
      </c>
      <c r="B302" s="6">
        <v>2138.1999999999998</v>
      </c>
      <c r="C302" s="9">
        <f t="shared" si="18"/>
        <v>6.922533553096244E-3</v>
      </c>
      <c r="D302" s="9">
        <f t="shared" si="19"/>
        <v>9.1252424211493155E-2</v>
      </c>
    </row>
    <row r="303" spans="1:4" x14ac:dyDescent="0.35">
      <c r="A303" s="5">
        <v>30713</v>
      </c>
      <c r="B303" s="6">
        <v>2158.1999999999998</v>
      </c>
      <c r="C303" s="9">
        <f t="shared" si="18"/>
        <v>9.3536619586567227E-3</v>
      </c>
      <c r="D303" s="9">
        <f t="shared" si="19"/>
        <v>8.0829326923076872E-2</v>
      </c>
    </row>
    <row r="304" spans="1:4" x14ac:dyDescent="0.35">
      <c r="A304" s="5">
        <v>30742</v>
      </c>
      <c r="B304" s="6">
        <v>2175.1999999999998</v>
      </c>
      <c r="C304" s="9">
        <f t="shared" si="18"/>
        <v>7.8769344824389798E-3</v>
      </c>
      <c r="D304" s="9">
        <f t="shared" si="19"/>
        <v>7.939658594680421E-2</v>
      </c>
    </row>
    <row r="305" spans="1:4" x14ac:dyDescent="0.35">
      <c r="A305" s="5">
        <v>30773</v>
      </c>
      <c r="B305" s="6">
        <v>2191.6999999999998</v>
      </c>
      <c r="C305" s="9">
        <f t="shared" si="18"/>
        <v>7.585509378448041E-3</v>
      </c>
      <c r="D305" s="9">
        <f t="shared" si="19"/>
        <v>8.0400276052449815E-2</v>
      </c>
    </row>
    <row r="306" spans="1:4" x14ac:dyDescent="0.35">
      <c r="A306" s="5">
        <v>30803</v>
      </c>
      <c r="B306" s="6">
        <v>2204.1</v>
      </c>
      <c r="C306" s="9">
        <f t="shared" si="18"/>
        <v>5.657708628005631E-3</v>
      </c>
      <c r="D306" s="9">
        <f t="shared" si="19"/>
        <v>7.8801820762566699E-2</v>
      </c>
    </row>
    <row r="307" spans="1:4" x14ac:dyDescent="0.35">
      <c r="A307" s="5">
        <v>30834</v>
      </c>
      <c r="B307" s="6">
        <v>2215.1</v>
      </c>
      <c r="C307" s="9">
        <f t="shared" si="18"/>
        <v>4.9906991515811239E-3</v>
      </c>
      <c r="D307" s="9">
        <f t="shared" si="19"/>
        <v>7.8694911127343614E-2</v>
      </c>
    </row>
    <row r="308" spans="1:4" x14ac:dyDescent="0.35">
      <c r="A308" s="5">
        <v>30864</v>
      </c>
      <c r="B308" s="6">
        <v>2223.5</v>
      </c>
      <c r="C308" s="9">
        <f t="shared" si="18"/>
        <v>3.7921538530991672E-3</v>
      </c>
      <c r="D308" s="9">
        <f t="shared" si="19"/>
        <v>7.6859744285160625E-2</v>
      </c>
    </row>
    <row r="309" spans="1:4" x14ac:dyDescent="0.35">
      <c r="A309" s="5">
        <v>30895</v>
      </c>
      <c r="B309" s="6">
        <v>2230.4</v>
      </c>
      <c r="C309" s="9">
        <f t="shared" si="18"/>
        <v>3.1032156510006903E-3</v>
      </c>
      <c r="D309" s="9">
        <f t="shared" si="19"/>
        <v>7.5409836065573721E-2</v>
      </c>
    </row>
    <row r="310" spans="1:4" x14ac:dyDescent="0.35">
      <c r="A310" s="5">
        <v>30926</v>
      </c>
      <c r="B310" s="6">
        <v>2244.4</v>
      </c>
      <c r="C310" s="9">
        <f t="shared" si="18"/>
        <v>6.276901004304225E-3</v>
      </c>
      <c r="D310" s="9">
        <f t="shared" si="19"/>
        <v>7.738095238095255E-2</v>
      </c>
    </row>
    <row r="311" spans="1:4" x14ac:dyDescent="0.35">
      <c r="A311" s="5">
        <v>30956</v>
      </c>
      <c r="B311" s="6">
        <v>2258.9</v>
      </c>
      <c r="C311" s="9">
        <f t="shared" si="18"/>
        <v>6.4605239707717921E-3</v>
      </c>
      <c r="D311" s="9">
        <f t="shared" si="19"/>
        <v>7.6076600609756184E-2</v>
      </c>
    </row>
    <row r="312" spans="1:4" x14ac:dyDescent="0.35">
      <c r="A312" s="5">
        <v>30987</v>
      </c>
      <c r="B312" s="6">
        <v>2281.4</v>
      </c>
      <c r="C312" s="9">
        <f t="shared" si="18"/>
        <v>9.9606002921777126E-3</v>
      </c>
      <c r="D312" s="9">
        <f t="shared" si="19"/>
        <v>8.0054916441793189E-2</v>
      </c>
    </row>
    <row r="313" spans="1:4" x14ac:dyDescent="0.35">
      <c r="A313" s="5">
        <v>31017</v>
      </c>
      <c r="B313" s="6">
        <v>2306.4</v>
      </c>
      <c r="C313" s="9">
        <f t="shared" si="18"/>
        <v>1.0958183571491142E-2</v>
      </c>
      <c r="D313" s="9">
        <f t="shared" si="19"/>
        <v>8.613138686131383E-2</v>
      </c>
    </row>
    <row r="314" spans="1:4" x14ac:dyDescent="0.35">
      <c r="A314" s="5">
        <v>31048</v>
      </c>
      <c r="B314" s="6">
        <v>2332.4</v>
      </c>
      <c r="C314" s="9">
        <f t="shared" si="18"/>
        <v>1.1272979535206451E-2</v>
      </c>
      <c r="D314" s="9">
        <f t="shared" si="19"/>
        <v>9.0824057618557719E-2</v>
      </c>
    </row>
    <row r="315" spans="1:4" x14ac:dyDescent="0.35">
      <c r="A315" s="5">
        <v>31079</v>
      </c>
      <c r="B315" s="6">
        <v>2354.1</v>
      </c>
      <c r="C315" s="9">
        <f t="shared" si="18"/>
        <v>9.3037214885953734E-3</v>
      </c>
      <c r="D315" s="9">
        <f t="shared" si="19"/>
        <v>9.0770086182930365E-2</v>
      </c>
    </row>
    <row r="316" spans="1:4" x14ac:dyDescent="0.35">
      <c r="A316" s="5">
        <v>31107</v>
      </c>
      <c r="B316" s="6">
        <v>2366.1999999999998</v>
      </c>
      <c r="C316" s="9">
        <f t="shared" si="18"/>
        <v>5.1399685654813787E-3</v>
      </c>
      <c r="D316" s="9">
        <f t="shared" si="19"/>
        <v>8.7808017653549175E-2</v>
      </c>
    </row>
    <row r="317" spans="1:4" x14ac:dyDescent="0.35">
      <c r="A317" s="5">
        <v>31138</v>
      </c>
      <c r="B317" s="6">
        <v>2375.4</v>
      </c>
      <c r="C317" s="9">
        <f t="shared" si="18"/>
        <v>3.8880906094160839E-3</v>
      </c>
      <c r="D317" s="9">
        <f t="shared" si="19"/>
        <v>8.3816215722954945E-2</v>
      </c>
    </row>
    <row r="318" spans="1:4" x14ac:dyDescent="0.35">
      <c r="A318" s="5">
        <v>31168</v>
      </c>
      <c r="B318" s="6">
        <v>2389.5</v>
      </c>
      <c r="C318" s="9">
        <f t="shared" si="18"/>
        <v>5.9358423844404484E-3</v>
      </c>
      <c r="D318" s="9">
        <f t="shared" si="19"/>
        <v>8.41159657002859E-2</v>
      </c>
    </row>
    <row r="319" spans="1:4" x14ac:dyDescent="0.35">
      <c r="A319" s="5">
        <v>31199</v>
      </c>
      <c r="B319" s="6">
        <v>2412.6</v>
      </c>
      <c r="C319" s="9">
        <f t="shared" si="18"/>
        <v>9.667294413057137E-3</v>
      </c>
      <c r="D319" s="9">
        <f t="shared" si="19"/>
        <v>8.9160760236558279E-2</v>
      </c>
    </row>
    <row r="320" spans="1:4" x14ac:dyDescent="0.35">
      <c r="A320" s="5">
        <v>31229</v>
      </c>
      <c r="B320" s="6">
        <v>2429.5</v>
      </c>
      <c r="C320" s="9">
        <f t="shared" si="18"/>
        <v>7.0048909889746103E-3</v>
      </c>
      <c r="D320" s="9">
        <f t="shared" si="19"/>
        <v>9.2646728131324574E-2</v>
      </c>
    </row>
    <row r="321" spans="1:4" x14ac:dyDescent="0.35">
      <c r="A321" s="5">
        <v>31260</v>
      </c>
      <c r="B321" s="6">
        <v>2444</v>
      </c>
      <c r="C321" s="9">
        <f t="shared" si="18"/>
        <v>5.9683062358510952E-3</v>
      </c>
      <c r="D321" s="9">
        <f t="shared" si="19"/>
        <v>9.5767575322811993E-2</v>
      </c>
    </row>
    <row r="322" spans="1:4" x14ac:dyDescent="0.35">
      <c r="A322" s="5">
        <v>31291</v>
      </c>
      <c r="B322" s="6">
        <v>2456.4</v>
      </c>
      <c r="C322" s="9">
        <f t="shared" si="18"/>
        <v>5.0736497545007531E-3</v>
      </c>
      <c r="D322" s="9">
        <f t="shared" si="19"/>
        <v>9.4457315986455237E-2</v>
      </c>
    </row>
    <row r="323" spans="1:4" x14ac:dyDescent="0.35">
      <c r="A323" s="5">
        <v>31321</v>
      </c>
      <c r="B323" s="6">
        <v>2468</v>
      </c>
      <c r="C323" s="9">
        <f t="shared" si="18"/>
        <v>4.7223579221624679E-3</v>
      </c>
      <c r="D323" s="9">
        <f t="shared" si="19"/>
        <v>9.2567178715303955E-2</v>
      </c>
    </row>
    <row r="324" spans="1:4" x14ac:dyDescent="0.35">
      <c r="A324" s="5">
        <v>31352</v>
      </c>
      <c r="B324" s="6">
        <v>2477.8000000000002</v>
      </c>
      <c r="C324" s="9">
        <f t="shared" ref="C324:C387" si="20">B324/B323-1</f>
        <v>3.9708265802269604E-3</v>
      </c>
      <c r="D324" s="9">
        <f t="shared" si="19"/>
        <v>8.6087490137634726E-2</v>
      </c>
    </row>
    <row r="325" spans="1:4" x14ac:dyDescent="0.35">
      <c r="A325" s="5">
        <v>31382</v>
      </c>
      <c r="B325" s="6">
        <v>2492.1</v>
      </c>
      <c r="C325" s="9">
        <f t="shared" si="20"/>
        <v>5.7712486883525482E-3</v>
      </c>
      <c r="D325" s="9">
        <f t="shared" si="19"/>
        <v>8.0515088449531591E-2</v>
      </c>
    </row>
    <row r="326" spans="1:4" x14ac:dyDescent="0.35">
      <c r="A326" s="5">
        <v>31413</v>
      </c>
      <c r="B326" s="6">
        <v>2502.1</v>
      </c>
      <c r="C326" s="9">
        <f t="shared" si="20"/>
        <v>4.0126800690181152E-3</v>
      </c>
      <c r="D326" s="9">
        <f t="shared" si="19"/>
        <v>7.2757674498370672E-2</v>
      </c>
    </row>
    <row r="327" spans="1:4" x14ac:dyDescent="0.35">
      <c r="A327" s="5">
        <v>31444</v>
      </c>
      <c r="B327" s="6">
        <v>2512.9</v>
      </c>
      <c r="C327" s="9">
        <f t="shared" si="20"/>
        <v>4.3163742456338028E-3</v>
      </c>
      <c r="D327" s="9">
        <f t="shared" si="19"/>
        <v>6.745677753706314E-2</v>
      </c>
    </row>
    <row r="328" spans="1:4" x14ac:dyDescent="0.35">
      <c r="A328" s="5">
        <v>31472</v>
      </c>
      <c r="B328" s="6">
        <v>2533.1</v>
      </c>
      <c r="C328" s="9">
        <f t="shared" si="20"/>
        <v>8.0385212304507903E-3</v>
      </c>
      <c r="D328" s="9">
        <f t="shared" si="19"/>
        <v>7.053503507733927E-2</v>
      </c>
    </row>
    <row r="329" spans="1:4" x14ac:dyDescent="0.35">
      <c r="A329" s="5">
        <v>31503</v>
      </c>
      <c r="B329" s="6">
        <v>2557.8000000000002</v>
      </c>
      <c r="C329" s="9">
        <f t="shared" si="20"/>
        <v>9.7508981090363989E-3</v>
      </c>
      <c r="D329" s="9">
        <f t="shared" si="19"/>
        <v>7.6787067441273171E-2</v>
      </c>
    </row>
    <row r="330" spans="1:4" x14ac:dyDescent="0.35">
      <c r="A330" s="5">
        <v>31533</v>
      </c>
      <c r="B330" s="6">
        <v>2584.8000000000002</v>
      </c>
      <c r="C330" s="9">
        <f t="shared" si="20"/>
        <v>1.0555946516537684E-2</v>
      </c>
      <c r="D330" s="9">
        <f t="shared" si="19"/>
        <v>8.1732580037664926E-2</v>
      </c>
    </row>
    <row r="331" spans="1:4" x14ac:dyDescent="0.35">
      <c r="A331" s="5">
        <v>31564</v>
      </c>
      <c r="B331" s="6">
        <v>2605</v>
      </c>
      <c r="C331" s="9">
        <f t="shared" si="20"/>
        <v>7.8149179820488079E-3</v>
      </c>
      <c r="D331" s="9">
        <f t="shared" si="19"/>
        <v>7.9747989720633461E-2</v>
      </c>
    </row>
    <row r="332" spans="1:4" x14ac:dyDescent="0.35">
      <c r="A332" s="5">
        <v>31594</v>
      </c>
      <c r="B332" s="6">
        <v>2626.6</v>
      </c>
      <c r="C332" s="9">
        <f t="shared" si="20"/>
        <v>8.2917466410747931E-3</v>
      </c>
      <c r="D332" s="9">
        <f t="shared" si="19"/>
        <v>8.1127804074912602E-2</v>
      </c>
    </row>
    <row r="333" spans="1:4" x14ac:dyDescent="0.35">
      <c r="A333" s="5">
        <v>31625</v>
      </c>
      <c r="B333" s="6">
        <v>2646.5</v>
      </c>
      <c r="C333" s="9">
        <f t="shared" si="20"/>
        <v>7.5763344247317121E-3</v>
      </c>
      <c r="D333" s="9">
        <f t="shared" si="19"/>
        <v>8.2855973813420691E-2</v>
      </c>
    </row>
    <row r="334" spans="1:4" x14ac:dyDescent="0.35">
      <c r="A334" s="5">
        <v>31656</v>
      </c>
      <c r="B334" s="6">
        <v>2667.8</v>
      </c>
      <c r="C334" s="9">
        <f t="shared" si="20"/>
        <v>8.0483657661063468E-3</v>
      </c>
      <c r="D334" s="9">
        <f t="shared" si="19"/>
        <v>8.6060902133203054E-2</v>
      </c>
    </row>
    <row r="335" spans="1:4" x14ac:dyDescent="0.35">
      <c r="A335" s="5">
        <v>31686</v>
      </c>
      <c r="B335" s="6">
        <v>2687.4</v>
      </c>
      <c r="C335" s="9">
        <f t="shared" si="20"/>
        <v>7.3468775770297867E-3</v>
      </c>
      <c r="D335" s="9">
        <f t="shared" ref="D335:D398" si="21">B335/B323-1</f>
        <v>8.8897893030794206E-2</v>
      </c>
    </row>
    <row r="336" spans="1:4" x14ac:dyDescent="0.35">
      <c r="A336" s="5">
        <v>31717</v>
      </c>
      <c r="B336" s="6">
        <v>2701.3</v>
      </c>
      <c r="C336" s="9">
        <f t="shared" si="20"/>
        <v>5.1722854803899487E-3</v>
      </c>
      <c r="D336" s="9">
        <f t="shared" si="21"/>
        <v>9.0200984744531532E-2</v>
      </c>
    </row>
    <row r="337" spans="1:4" x14ac:dyDescent="0.35">
      <c r="A337" s="5">
        <v>31747</v>
      </c>
      <c r="B337" s="6">
        <v>2728</v>
      </c>
      <c r="C337" s="9">
        <f t="shared" si="20"/>
        <v>9.8841298633989272E-3</v>
      </c>
      <c r="D337" s="9">
        <f t="shared" si="21"/>
        <v>9.4659122828137043E-2</v>
      </c>
    </row>
    <row r="338" spans="1:4" x14ac:dyDescent="0.35">
      <c r="A338" s="5">
        <v>31778</v>
      </c>
      <c r="B338" s="6">
        <v>2743.9</v>
      </c>
      <c r="C338" s="9">
        <f t="shared" si="20"/>
        <v>5.8284457478006146E-3</v>
      </c>
      <c r="D338" s="9">
        <f t="shared" si="21"/>
        <v>9.6638823388353945E-2</v>
      </c>
    </row>
    <row r="339" spans="1:4" x14ac:dyDescent="0.35">
      <c r="A339" s="5">
        <v>31809</v>
      </c>
      <c r="B339" s="6">
        <v>2747.5</v>
      </c>
      <c r="C339" s="9">
        <f t="shared" si="20"/>
        <v>1.31200116622332E-3</v>
      </c>
      <c r="D339" s="9">
        <f t="shared" si="21"/>
        <v>9.335827131998875E-2</v>
      </c>
    </row>
    <row r="340" spans="1:4" x14ac:dyDescent="0.35">
      <c r="A340" s="5">
        <v>31837</v>
      </c>
      <c r="B340" s="6">
        <v>2753.7</v>
      </c>
      <c r="C340" s="9">
        <f t="shared" si="20"/>
        <v>2.2565969062784408E-3</v>
      </c>
      <c r="D340" s="9">
        <f t="shared" si="21"/>
        <v>8.7086968536575604E-2</v>
      </c>
    </row>
    <row r="341" spans="1:4" x14ac:dyDescent="0.35">
      <c r="A341" s="5">
        <v>31868</v>
      </c>
      <c r="B341" s="6">
        <v>2767.7</v>
      </c>
      <c r="C341" s="9">
        <f t="shared" si="20"/>
        <v>5.0840687075570656E-3</v>
      </c>
      <c r="D341" s="9">
        <f t="shared" si="21"/>
        <v>8.2062710141527662E-2</v>
      </c>
    </row>
    <row r="342" spans="1:4" x14ac:dyDescent="0.35">
      <c r="A342" s="5">
        <v>31898</v>
      </c>
      <c r="B342" s="6">
        <v>2772.9</v>
      </c>
      <c r="C342" s="9">
        <f t="shared" si="20"/>
        <v>1.8788163457024165E-3</v>
      </c>
      <c r="D342" s="9">
        <f t="shared" si="21"/>
        <v>7.2771587743732491E-2</v>
      </c>
    </row>
    <row r="343" spans="1:4" x14ac:dyDescent="0.35">
      <c r="A343" s="5">
        <v>31929</v>
      </c>
      <c r="B343" s="6">
        <v>2774.6</v>
      </c>
      <c r="C343" s="9">
        <f t="shared" si="20"/>
        <v>6.1307656244369291E-4</v>
      </c>
      <c r="D343" s="9">
        <f t="shared" si="21"/>
        <v>6.5105566218810029E-2</v>
      </c>
    </row>
    <row r="344" spans="1:4" x14ac:dyDescent="0.35">
      <c r="A344" s="5">
        <v>31959</v>
      </c>
      <c r="B344" s="6">
        <v>2779</v>
      </c>
      <c r="C344" s="9">
        <f t="shared" si="20"/>
        <v>1.5858141714122365E-3</v>
      </c>
      <c r="D344" s="9">
        <f t="shared" si="21"/>
        <v>5.8021777202467151E-2</v>
      </c>
    </row>
    <row r="345" spans="1:4" x14ac:dyDescent="0.35">
      <c r="A345" s="5">
        <v>31990</v>
      </c>
      <c r="B345" s="6">
        <v>2788.2</v>
      </c>
      <c r="C345" s="9">
        <f t="shared" si="20"/>
        <v>3.3105433609210699E-3</v>
      </c>
      <c r="D345" s="9">
        <f t="shared" si="21"/>
        <v>5.3542414509729852E-2</v>
      </c>
    </row>
    <row r="346" spans="1:4" x14ac:dyDescent="0.35">
      <c r="A346" s="5">
        <v>32021</v>
      </c>
      <c r="B346" s="6">
        <v>2799.5</v>
      </c>
      <c r="C346" s="9">
        <f t="shared" si="20"/>
        <v>4.0527939172225746E-3</v>
      </c>
      <c r="D346" s="9">
        <f t="shared" si="21"/>
        <v>4.9366519229327555E-2</v>
      </c>
    </row>
    <row r="347" spans="1:4" x14ac:dyDescent="0.35">
      <c r="A347" s="5">
        <v>32051</v>
      </c>
      <c r="B347" s="6">
        <v>2814.8</v>
      </c>
      <c r="C347" s="9">
        <f t="shared" si="20"/>
        <v>5.4652616538668486E-3</v>
      </c>
      <c r="D347" s="9">
        <f t="shared" si="21"/>
        <v>4.7406415122423162E-2</v>
      </c>
    </row>
    <row r="348" spans="1:4" x14ac:dyDescent="0.35">
      <c r="A348" s="5">
        <v>32082</v>
      </c>
      <c r="B348" s="6">
        <v>2818.9</v>
      </c>
      <c r="C348" s="9">
        <f t="shared" si="20"/>
        <v>1.4565866136138084E-3</v>
      </c>
      <c r="D348" s="9">
        <f t="shared" si="21"/>
        <v>4.3534594454521791E-2</v>
      </c>
    </row>
    <row r="349" spans="1:4" x14ac:dyDescent="0.35">
      <c r="A349" s="5">
        <v>32112</v>
      </c>
      <c r="B349" s="6">
        <v>2826.4</v>
      </c>
      <c r="C349" s="9">
        <f t="shared" si="20"/>
        <v>2.6606122955763478E-3</v>
      </c>
      <c r="D349" s="9">
        <f t="shared" si="21"/>
        <v>3.6070381231671611E-2</v>
      </c>
    </row>
    <row r="350" spans="1:4" x14ac:dyDescent="0.35">
      <c r="A350" s="5">
        <v>32143</v>
      </c>
      <c r="B350" s="6">
        <v>2847.4</v>
      </c>
      <c r="C350" s="9">
        <f t="shared" si="20"/>
        <v>7.4299462213416323E-3</v>
      </c>
      <c r="D350" s="9">
        <f t="shared" si="21"/>
        <v>3.7720033528918728E-2</v>
      </c>
    </row>
    <row r="351" spans="1:4" x14ac:dyDescent="0.35">
      <c r="A351" s="5">
        <v>32174</v>
      </c>
      <c r="B351" s="6">
        <v>2870.4</v>
      </c>
      <c r="C351" s="9">
        <f t="shared" si="20"/>
        <v>8.0775444264944429E-3</v>
      </c>
      <c r="D351" s="9">
        <f t="shared" si="21"/>
        <v>4.4731574158325849E-2</v>
      </c>
    </row>
    <row r="352" spans="1:4" x14ac:dyDescent="0.35">
      <c r="A352" s="5">
        <v>32203</v>
      </c>
      <c r="B352" s="6">
        <v>2890.7</v>
      </c>
      <c r="C352" s="9">
        <f t="shared" si="20"/>
        <v>7.0721850613153503E-3</v>
      </c>
      <c r="D352" s="9">
        <f t="shared" si="21"/>
        <v>4.9751243781094523E-2</v>
      </c>
    </row>
    <row r="353" spans="1:4" x14ac:dyDescent="0.35">
      <c r="A353" s="5">
        <v>32234</v>
      </c>
      <c r="B353" s="6">
        <v>2910.7</v>
      </c>
      <c r="C353" s="9">
        <f t="shared" si="20"/>
        <v>6.9187394056802187E-3</v>
      </c>
      <c r="D353" s="9">
        <f t="shared" si="21"/>
        <v>5.1667449506810792E-2</v>
      </c>
    </row>
    <row r="354" spans="1:4" x14ac:dyDescent="0.35">
      <c r="A354" s="5">
        <v>32264</v>
      </c>
      <c r="B354" s="6">
        <v>2926</v>
      </c>
      <c r="C354" s="9">
        <f t="shared" si="20"/>
        <v>5.2564675164050723E-3</v>
      </c>
      <c r="D354" s="9">
        <f t="shared" si="21"/>
        <v>5.5212953947131105E-2</v>
      </c>
    </row>
    <row r="355" spans="1:4" x14ac:dyDescent="0.35">
      <c r="A355" s="5">
        <v>32295</v>
      </c>
      <c r="B355" s="6">
        <v>2938.4</v>
      </c>
      <c r="C355" s="9">
        <f t="shared" si="20"/>
        <v>4.2378673957621515E-3</v>
      </c>
      <c r="D355" s="9">
        <f t="shared" si="21"/>
        <v>5.903553665393213E-2</v>
      </c>
    </row>
    <row r="356" spans="1:4" x14ac:dyDescent="0.35">
      <c r="A356" s="5">
        <v>32325</v>
      </c>
      <c r="B356" s="6">
        <v>2947.2</v>
      </c>
      <c r="C356" s="9">
        <f t="shared" si="20"/>
        <v>2.9948271167981044E-3</v>
      </c>
      <c r="D356" s="9">
        <f t="shared" si="21"/>
        <v>6.0525368837711424E-2</v>
      </c>
    </row>
    <row r="357" spans="1:4" x14ac:dyDescent="0.35">
      <c r="A357" s="5">
        <v>32356</v>
      </c>
      <c r="B357" s="6">
        <v>2952</v>
      </c>
      <c r="C357" s="9">
        <f t="shared" si="20"/>
        <v>1.6286644951140072E-3</v>
      </c>
      <c r="D357" s="9">
        <f t="shared" si="21"/>
        <v>5.8747579083279655E-2</v>
      </c>
    </row>
    <row r="358" spans="1:4" x14ac:dyDescent="0.35">
      <c r="A358" s="5">
        <v>32387</v>
      </c>
      <c r="B358" s="6">
        <v>2956.9</v>
      </c>
      <c r="C358" s="9">
        <f t="shared" si="20"/>
        <v>1.6598915989161078E-3</v>
      </c>
      <c r="D358" s="9">
        <f t="shared" si="21"/>
        <v>5.6224325772459505E-2</v>
      </c>
    </row>
    <row r="359" spans="1:4" x14ac:dyDescent="0.35">
      <c r="A359" s="5">
        <v>32417</v>
      </c>
      <c r="B359" s="6">
        <v>2965.3</v>
      </c>
      <c r="C359" s="9">
        <f t="shared" si="20"/>
        <v>2.840813013629262E-3</v>
      </c>
      <c r="D359" s="9">
        <f t="shared" si="21"/>
        <v>5.3467386670456252E-2</v>
      </c>
    </row>
    <row r="360" spans="1:4" x14ac:dyDescent="0.35">
      <c r="A360" s="5">
        <v>32448</v>
      </c>
      <c r="B360" s="6">
        <v>2980.2</v>
      </c>
      <c r="C360" s="9">
        <f t="shared" si="20"/>
        <v>5.0247866994905799E-3</v>
      </c>
      <c r="D360" s="9">
        <f t="shared" si="21"/>
        <v>5.7220901770193899E-2</v>
      </c>
    </row>
    <row r="361" spans="1:4" x14ac:dyDescent="0.35">
      <c r="A361" s="5">
        <v>32478</v>
      </c>
      <c r="B361" s="6">
        <v>2988.2</v>
      </c>
      <c r="C361" s="9">
        <f t="shared" si="20"/>
        <v>2.6843835984162734E-3</v>
      </c>
      <c r="D361" s="9">
        <f t="shared" si="21"/>
        <v>5.7245966600622644E-2</v>
      </c>
    </row>
    <row r="362" spans="1:4" x14ac:dyDescent="0.35">
      <c r="A362" s="5">
        <v>32509</v>
      </c>
      <c r="B362" s="6">
        <v>2991.7</v>
      </c>
      <c r="C362" s="9">
        <f t="shared" si="20"/>
        <v>1.171273676460638E-3</v>
      </c>
      <c r="D362" s="9">
        <f t="shared" si="21"/>
        <v>5.0677811336657941E-2</v>
      </c>
    </row>
    <row r="363" spans="1:4" x14ac:dyDescent="0.35">
      <c r="A363" s="5">
        <v>32540</v>
      </c>
      <c r="B363" s="6">
        <v>2992.2</v>
      </c>
      <c r="C363" s="9">
        <f t="shared" si="20"/>
        <v>1.6712905705795755E-4</v>
      </c>
      <c r="D363" s="9">
        <f t="shared" si="21"/>
        <v>4.243311036789299E-2</v>
      </c>
    </row>
    <row r="364" spans="1:4" x14ac:dyDescent="0.35">
      <c r="A364" s="5">
        <v>32568</v>
      </c>
      <c r="B364" s="6">
        <v>2999.7</v>
      </c>
      <c r="C364" s="9">
        <f t="shared" si="20"/>
        <v>2.5065169440545709E-3</v>
      </c>
      <c r="D364" s="9">
        <f t="shared" si="21"/>
        <v>3.770712976095747E-2</v>
      </c>
    </row>
    <row r="365" spans="1:4" x14ac:dyDescent="0.35">
      <c r="A365" s="5">
        <v>32599</v>
      </c>
      <c r="B365" s="6">
        <v>3006</v>
      </c>
      <c r="C365" s="9">
        <f t="shared" si="20"/>
        <v>2.1002100210021357E-3</v>
      </c>
      <c r="D365" s="9">
        <f t="shared" si="21"/>
        <v>3.2741264987803609E-2</v>
      </c>
    </row>
    <row r="366" spans="1:4" x14ac:dyDescent="0.35">
      <c r="A366" s="5">
        <v>32629</v>
      </c>
      <c r="B366" s="6">
        <v>3011.6</v>
      </c>
      <c r="C366" s="9">
        <f t="shared" si="20"/>
        <v>1.8629407850965229E-3</v>
      </c>
      <c r="D366" s="9">
        <f t="shared" si="21"/>
        <v>2.9254955570745089E-2</v>
      </c>
    </row>
    <row r="367" spans="1:4" x14ac:dyDescent="0.35">
      <c r="A367" s="5">
        <v>32660</v>
      </c>
      <c r="B367" s="6">
        <v>3027.9</v>
      </c>
      <c r="C367" s="9">
        <f t="shared" si="20"/>
        <v>5.4124053659185822E-3</v>
      </c>
      <c r="D367" s="9">
        <f t="shared" si="21"/>
        <v>3.0458753062891475E-2</v>
      </c>
    </row>
    <row r="368" spans="1:4" x14ac:dyDescent="0.35">
      <c r="A368" s="5">
        <v>32690</v>
      </c>
      <c r="B368" s="6">
        <v>3052.4</v>
      </c>
      <c r="C368" s="9">
        <f t="shared" si="20"/>
        <v>8.0914164932792687E-3</v>
      </c>
      <c r="D368" s="9">
        <f t="shared" si="21"/>
        <v>3.5694896851248714E-2</v>
      </c>
    </row>
    <row r="369" spans="1:4" x14ac:dyDescent="0.35">
      <c r="A369" s="5">
        <v>32721</v>
      </c>
      <c r="B369" s="6">
        <v>3074.4</v>
      </c>
      <c r="C369" s="9">
        <f t="shared" si="20"/>
        <v>7.2074433232864887E-3</v>
      </c>
      <c r="D369" s="9">
        <f t="shared" si="21"/>
        <v>4.1463414634146378E-2</v>
      </c>
    </row>
    <row r="370" spans="1:4" x14ac:dyDescent="0.35">
      <c r="A370" s="5">
        <v>32752</v>
      </c>
      <c r="B370" s="6">
        <v>3092.5</v>
      </c>
      <c r="C370" s="9">
        <f t="shared" si="20"/>
        <v>5.8873276086390813E-3</v>
      </c>
      <c r="D370" s="9">
        <f t="shared" si="21"/>
        <v>4.5858838648584532E-2</v>
      </c>
    </row>
    <row r="371" spans="1:4" x14ac:dyDescent="0.35">
      <c r="A371" s="5">
        <v>32782</v>
      </c>
      <c r="B371" s="6">
        <v>3114.1</v>
      </c>
      <c r="C371" s="9">
        <f t="shared" si="20"/>
        <v>6.9846402586903888E-3</v>
      </c>
      <c r="D371" s="9">
        <f t="shared" si="21"/>
        <v>5.0180420193572273E-2</v>
      </c>
    </row>
    <row r="372" spans="1:4" x14ac:dyDescent="0.35">
      <c r="A372" s="5">
        <v>32813</v>
      </c>
      <c r="B372" s="6">
        <v>3133.3</v>
      </c>
      <c r="C372" s="9">
        <f t="shared" si="20"/>
        <v>6.1655052824252099E-3</v>
      </c>
      <c r="D372" s="9">
        <f t="shared" si="21"/>
        <v>5.1372391114690386E-2</v>
      </c>
    </row>
    <row r="373" spans="1:4" x14ac:dyDescent="0.35">
      <c r="A373" s="5">
        <v>32843</v>
      </c>
      <c r="B373" s="6">
        <v>3152.5</v>
      </c>
      <c r="C373" s="9">
        <f t="shared" si="20"/>
        <v>6.127724763029363E-3</v>
      </c>
      <c r="D373" s="9">
        <f t="shared" si="21"/>
        <v>5.4982932869285905E-2</v>
      </c>
    </row>
    <row r="374" spans="1:4" x14ac:dyDescent="0.35">
      <c r="A374" s="5">
        <v>32874</v>
      </c>
      <c r="B374" s="6">
        <v>3166.8</v>
      </c>
      <c r="C374" s="9">
        <f t="shared" si="20"/>
        <v>4.5360824742268768E-3</v>
      </c>
      <c r="D374" s="9">
        <f t="shared" si="21"/>
        <v>5.8528595781662807E-2</v>
      </c>
    </row>
    <row r="375" spans="1:4" x14ac:dyDescent="0.35">
      <c r="A375" s="5">
        <v>32905</v>
      </c>
      <c r="B375" s="6">
        <v>3179.2</v>
      </c>
      <c r="C375" s="9">
        <f t="shared" si="20"/>
        <v>3.9156246052796106E-3</v>
      </c>
      <c r="D375" s="9">
        <f t="shared" si="21"/>
        <v>6.2495822471759999E-2</v>
      </c>
    </row>
    <row r="376" spans="1:4" x14ac:dyDescent="0.35">
      <c r="A376" s="5">
        <v>32933</v>
      </c>
      <c r="B376" s="6">
        <v>3190.1</v>
      </c>
      <c r="C376" s="9">
        <f t="shared" si="20"/>
        <v>3.4285354806240509E-3</v>
      </c>
      <c r="D376" s="9">
        <f t="shared" si="21"/>
        <v>6.3473013968063485E-2</v>
      </c>
    </row>
    <row r="377" spans="1:4" x14ac:dyDescent="0.35">
      <c r="A377" s="5">
        <v>32964</v>
      </c>
      <c r="B377" s="6">
        <v>3201.6</v>
      </c>
      <c r="C377" s="9">
        <f t="shared" si="20"/>
        <v>3.6049026676279183E-3</v>
      </c>
      <c r="D377" s="9">
        <f t="shared" si="21"/>
        <v>6.5069860279441061E-2</v>
      </c>
    </row>
    <row r="378" spans="1:4" x14ac:dyDescent="0.35">
      <c r="A378" s="5">
        <v>32994</v>
      </c>
      <c r="B378" s="6">
        <v>3200.6</v>
      </c>
      <c r="C378" s="9">
        <f t="shared" si="20"/>
        <v>-3.1234382808598138E-4</v>
      </c>
      <c r="D378" s="9">
        <f t="shared" si="21"/>
        <v>6.2757338291937748E-2</v>
      </c>
    </row>
    <row r="379" spans="1:4" x14ac:dyDescent="0.35">
      <c r="A379" s="5">
        <v>33025</v>
      </c>
      <c r="B379" s="6">
        <v>3213.7</v>
      </c>
      <c r="C379" s="9">
        <f t="shared" si="20"/>
        <v>4.0929825657689545E-3</v>
      </c>
      <c r="D379" s="9">
        <f t="shared" si="21"/>
        <v>6.1362660589847629E-2</v>
      </c>
    </row>
    <row r="380" spans="1:4" x14ac:dyDescent="0.35">
      <c r="A380" s="5">
        <v>33055</v>
      </c>
      <c r="B380" s="6">
        <v>3224.5</v>
      </c>
      <c r="C380" s="9">
        <f t="shared" si="20"/>
        <v>3.3606123782556896E-3</v>
      </c>
      <c r="D380" s="9">
        <f t="shared" si="21"/>
        <v>5.6381863451710146E-2</v>
      </c>
    </row>
    <row r="381" spans="1:4" x14ac:dyDescent="0.35">
      <c r="A381" s="5">
        <v>33086</v>
      </c>
      <c r="B381" s="6">
        <v>3242</v>
      </c>
      <c r="C381" s="9">
        <f t="shared" si="20"/>
        <v>5.4271980151960886E-3</v>
      </c>
      <c r="D381" s="9">
        <f t="shared" si="21"/>
        <v>5.4514702055685538E-2</v>
      </c>
    </row>
    <row r="382" spans="1:4" x14ac:dyDescent="0.35">
      <c r="A382" s="5">
        <v>33117</v>
      </c>
      <c r="B382" s="6">
        <v>3254.6</v>
      </c>
      <c r="C382" s="9">
        <f t="shared" si="20"/>
        <v>3.8864898210979604E-3</v>
      </c>
      <c r="D382" s="9">
        <f t="shared" si="21"/>
        <v>5.241713823767169E-2</v>
      </c>
    </row>
    <row r="383" spans="1:4" x14ac:dyDescent="0.35">
      <c r="A383" s="5">
        <v>33147</v>
      </c>
      <c r="B383" s="6">
        <v>3259.3</v>
      </c>
      <c r="C383" s="9">
        <f t="shared" si="20"/>
        <v>1.444109875253563E-3</v>
      </c>
      <c r="D383" s="9">
        <f t="shared" si="21"/>
        <v>4.6626633698339859E-2</v>
      </c>
    </row>
    <row r="384" spans="1:4" x14ac:dyDescent="0.35">
      <c r="A384" s="5">
        <v>33178</v>
      </c>
      <c r="B384" s="6">
        <v>3262.6</v>
      </c>
      <c r="C384" s="9">
        <f t="shared" si="20"/>
        <v>1.0124873439081306E-3</v>
      </c>
      <c r="D384" s="9">
        <f t="shared" si="21"/>
        <v>4.1266396451026033E-2</v>
      </c>
    </row>
    <row r="385" spans="1:4" x14ac:dyDescent="0.35">
      <c r="A385" s="5">
        <v>33208</v>
      </c>
      <c r="B385" s="6">
        <v>3271.8</v>
      </c>
      <c r="C385" s="9">
        <f t="shared" si="20"/>
        <v>2.8198369398639844E-3</v>
      </c>
      <c r="D385" s="9">
        <f t="shared" si="21"/>
        <v>3.7842981760507488E-2</v>
      </c>
    </row>
    <row r="386" spans="1:4" x14ac:dyDescent="0.35">
      <c r="A386" s="5">
        <v>33239</v>
      </c>
      <c r="B386" s="6">
        <v>3287.7</v>
      </c>
      <c r="C386" s="9">
        <f t="shared" si="20"/>
        <v>4.8597102512377699E-3</v>
      </c>
      <c r="D386" s="9">
        <f t="shared" si="21"/>
        <v>3.8177339901477758E-2</v>
      </c>
    </row>
    <row r="387" spans="1:4" x14ac:dyDescent="0.35">
      <c r="A387" s="5">
        <v>33270</v>
      </c>
      <c r="B387" s="6">
        <v>3304.5</v>
      </c>
      <c r="C387" s="9">
        <f t="shared" si="20"/>
        <v>5.1099552878912657E-3</v>
      </c>
      <c r="D387" s="9">
        <f t="shared" si="21"/>
        <v>3.9412430800201292E-2</v>
      </c>
    </row>
    <row r="388" spans="1:4" x14ac:dyDescent="0.35">
      <c r="A388" s="5">
        <v>33298</v>
      </c>
      <c r="B388" s="6">
        <v>3321.9</v>
      </c>
      <c r="C388" s="9">
        <f t="shared" ref="C388:C451" si="22">B388/B387-1</f>
        <v>5.2655469813891465E-3</v>
      </c>
      <c r="D388" s="9">
        <f t="shared" si="21"/>
        <v>4.1315319268988571E-2</v>
      </c>
    </row>
    <row r="389" spans="1:4" x14ac:dyDescent="0.35">
      <c r="A389" s="5">
        <v>33329</v>
      </c>
      <c r="B389" s="6">
        <v>3332.4</v>
      </c>
      <c r="C389" s="9">
        <f t="shared" si="22"/>
        <v>3.160841686986382E-3</v>
      </c>
      <c r="D389" s="9">
        <f t="shared" si="21"/>
        <v>4.0854572713643345E-2</v>
      </c>
    </row>
    <row r="390" spans="1:4" x14ac:dyDescent="0.35">
      <c r="A390" s="5">
        <v>33359</v>
      </c>
      <c r="B390" s="6">
        <v>3343</v>
      </c>
      <c r="C390" s="9">
        <f t="shared" si="22"/>
        <v>3.1808906493817624E-3</v>
      </c>
      <c r="D390" s="9">
        <f t="shared" si="21"/>
        <v>4.4491657814159868E-2</v>
      </c>
    </row>
    <row r="391" spans="1:4" x14ac:dyDescent="0.35">
      <c r="A391" s="5">
        <v>33390</v>
      </c>
      <c r="B391" s="6">
        <v>3351.9</v>
      </c>
      <c r="C391" s="9">
        <f t="shared" si="22"/>
        <v>2.6622793897697061E-3</v>
      </c>
      <c r="D391" s="9">
        <f t="shared" si="21"/>
        <v>4.3003391729159679E-2</v>
      </c>
    </row>
    <row r="392" spans="1:4" x14ac:dyDescent="0.35">
      <c r="A392" s="5">
        <v>33420</v>
      </c>
      <c r="B392" s="6">
        <v>3356.1</v>
      </c>
      <c r="C392" s="9">
        <f t="shared" si="22"/>
        <v>1.253020674841121E-3</v>
      </c>
      <c r="D392" s="9">
        <f t="shared" si="21"/>
        <v>4.0812529074275128E-2</v>
      </c>
    </row>
    <row r="393" spans="1:4" x14ac:dyDescent="0.35">
      <c r="A393" s="5">
        <v>33451</v>
      </c>
      <c r="B393" s="6">
        <v>3355</v>
      </c>
      <c r="C393" s="9">
        <f t="shared" si="22"/>
        <v>-3.2776138970824764E-4</v>
      </c>
      <c r="D393" s="9">
        <f t="shared" si="21"/>
        <v>3.4855027760641644E-2</v>
      </c>
    </row>
    <row r="394" spans="1:4" x14ac:dyDescent="0.35">
      <c r="A394" s="5">
        <v>33482</v>
      </c>
      <c r="B394" s="6">
        <v>3354.9</v>
      </c>
      <c r="C394" s="9">
        <f t="shared" si="22"/>
        <v>-2.9806259314479888E-5</v>
      </c>
      <c r="D394" s="9">
        <f t="shared" si="21"/>
        <v>3.0817919252750015E-2</v>
      </c>
    </row>
    <row r="395" spans="1:4" x14ac:dyDescent="0.35">
      <c r="A395" s="5">
        <v>33512</v>
      </c>
      <c r="B395" s="6">
        <v>3360.1</v>
      </c>
      <c r="C395" s="9">
        <f t="shared" si="22"/>
        <v>1.5499716832094723E-3</v>
      </c>
      <c r="D395" s="9">
        <f t="shared" si="21"/>
        <v>3.0926886141195986E-2</v>
      </c>
    </row>
    <row r="396" spans="1:4" x14ac:dyDescent="0.35">
      <c r="A396" s="5">
        <v>33543</v>
      </c>
      <c r="B396" s="6">
        <v>3365.5</v>
      </c>
      <c r="C396" s="9">
        <f t="shared" si="22"/>
        <v>1.6070950269337914E-3</v>
      </c>
      <c r="D396" s="9">
        <f t="shared" si="21"/>
        <v>3.1539263164347409E-2</v>
      </c>
    </row>
    <row r="397" spans="1:4" x14ac:dyDescent="0.35">
      <c r="A397" s="5">
        <v>33573</v>
      </c>
      <c r="B397" s="6">
        <v>3372.2</v>
      </c>
      <c r="C397" s="9">
        <f t="shared" si="22"/>
        <v>1.9907888872381374E-3</v>
      </c>
      <c r="D397" s="9">
        <f t="shared" si="21"/>
        <v>3.0686472278256494E-2</v>
      </c>
    </row>
    <row r="398" spans="1:4" x14ac:dyDescent="0.35">
      <c r="A398" s="5">
        <v>33604</v>
      </c>
      <c r="B398" s="6">
        <v>3381.2</v>
      </c>
      <c r="C398" s="9">
        <f t="shared" si="22"/>
        <v>2.6688808492971727E-3</v>
      </c>
      <c r="D398" s="9">
        <f t="shared" si="21"/>
        <v>2.8439334489156476E-2</v>
      </c>
    </row>
    <row r="399" spans="1:4" x14ac:dyDescent="0.35">
      <c r="A399" s="5">
        <v>33635</v>
      </c>
      <c r="B399" s="6">
        <v>3400</v>
      </c>
      <c r="C399" s="9">
        <f t="shared" si="22"/>
        <v>5.5601561575773228E-3</v>
      </c>
      <c r="D399" s="9">
        <f t="shared" ref="D399:D462" si="23">B399/B387-1</f>
        <v>2.8899984869117823E-2</v>
      </c>
    </row>
    <row r="400" spans="1:4" x14ac:dyDescent="0.35">
      <c r="A400" s="5">
        <v>33664</v>
      </c>
      <c r="B400" s="6">
        <v>3403.9</v>
      </c>
      <c r="C400" s="9">
        <f t="shared" si="22"/>
        <v>1.1470588235293899E-3</v>
      </c>
      <c r="D400" s="9">
        <f t="shared" si="23"/>
        <v>2.4684668412655375E-2</v>
      </c>
    </row>
    <row r="401" spans="1:4" x14ac:dyDescent="0.35">
      <c r="A401" s="5">
        <v>33695</v>
      </c>
      <c r="B401" s="6">
        <v>3399.7</v>
      </c>
      <c r="C401" s="9">
        <f t="shared" si="22"/>
        <v>-1.2338787860983746E-3</v>
      </c>
      <c r="D401" s="9">
        <f t="shared" si="23"/>
        <v>2.019565478333929E-2</v>
      </c>
    </row>
    <row r="402" spans="1:4" x14ac:dyDescent="0.35">
      <c r="A402" s="5">
        <v>33725</v>
      </c>
      <c r="B402" s="6">
        <v>3398.6</v>
      </c>
      <c r="C402" s="9">
        <f t="shared" si="22"/>
        <v>-3.2355796099647893E-4</v>
      </c>
      <c r="D402" s="9">
        <f t="shared" si="23"/>
        <v>1.663176787316778E-2</v>
      </c>
    </row>
    <row r="403" spans="1:4" x14ac:dyDescent="0.35">
      <c r="A403" s="5">
        <v>33756</v>
      </c>
      <c r="B403" s="6">
        <v>3393.4</v>
      </c>
      <c r="C403" s="9">
        <f t="shared" si="22"/>
        <v>-1.5300417819101853E-3</v>
      </c>
      <c r="D403" s="9">
        <f t="shared" si="23"/>
        <v>1.2381037620454061E-2</v>
      </c>
    </row>
    <row r="404" spans="1:4" x14ac:dyDescent="0.35">
      <c r="A404" s="5">
        <v>33786</v>
      </c>
      <c r="B404" s="6">
        <v>3393.9</v>
      </c>
      <c r="C404" s="9">
        <f t="shared" si="22"/>
        <v>1.4734484587730634E-4</v>
      </c>
      <c r="D404" s="9">
        <f t="shared" si="23"/>
        <v>1.1263073209975882E-2</v>
      </c>
    </row>
    <row r="405" spans="1:4" x14ac:dyDescent="0.35">
      <c r="A405" s="5">
        <v>33817</v>
      </c>
      <c r="B405" s="6">
        <v>3398.8</v>
      </c>
      <c r="C405" s="9">
        <f t="shared" si="22"/>
        <v>1.443766758006948E-3</v>
      </c>
      <c r="D405" s="9">
        <f t="shared" si="23"/>
        <v>1.3055141579731755E-2</v>
      </c>
    </row>
    <row r="406" spans="1:4" x14ac:dyDescent="0.35">
      <c r="A406" s="5">
        <v>33848</v>
      </c>
      <c r="B406" s="6">
        <v>3410.3</v>
      </c>
      <c r="C406" s="9">
        <f t="shared" si="22"/>
        <v>3.3835471342826828E-3</v>
      </c>
      <c r="D406" s="9">
        <f t="shared" si="23"/>
        <v>1.6513159855733539E-2</v>
      </c>
    </row>
    <row r="407" spans="1:4" x14ac:dyDescent="0.35">
      <c r="A407" s="5">
        <v>33878</v>
      </c>
      <c r="B407" s="6">
        <v>3423.8</v>
      </c>
      <c r="C407" s="9">
        <f t="shared" si="22"/>
        <v>3.9585960179455704E-3</v>
      </c>
      <c r="D407" s="9">
        <f t="shared" si="23"/>
        <v>1.8957769114014589E-2</v>
      </c>
    </row>
    <row r="408" spans="1:4" x14ac:dyDescent="0.35">
      <c r="A408" s="5">
        <v>33909</v>
      </c>
      <c r="B408" s="6">
        <v>3426.5</v>
      </c>
      <c r="C408" s="9">
        <f t="shared" si="22"/>
        <v>7.8859746480519632E-4</v>
      </c>
      <c r="D408" s="9">
        <f t="shared" si="23"/>
        <v>1.8125092853959357E-2</v>
      </c>
    </row>
    <row r="409" spans="1:4" x14ac:dyDescent="0.35">
      <c r="A409" s="5">
        <v>33939</v>
      </c>
      <c r="B409" s="6">
        <v>3424.7</v>
      </c>
      <c r="C409" s="9">
        <f t="shared" si="22"/>
        <v>-5.2531737924998989E-4</v>
      </c>
      <c r="D409" s="9">
        <f t="shared" si="23"/>
        <v>1.5568471620900359E-2</v>
      </c>
    </row>
    <row r="410" spans="1:4" x14ac:dyDescent="0.35">
      <c r="A410" s="5">
        <v>33970</v>
      </c>
      <c r="B410" s="6">
        <v>3419.1</v>
      </c>
      <c r="C410" s="9">
        <f t="shared" si="22"/>
        <v>-1.6351797237713628E-3</v>
      </c>
      <c r="D410" s="9">
        <f t="shared" si="23"/>
        <v>1.1209038211285938E-2</v>
      </c>
    </row>
    <row r="411" spans="1:4" x14ac:dyDescent="0.35">
      <c r="A411" s="5">
        <v>34001</v>
      </c>
      <c r="B411" s="6">
        <v>3414.5</v>
      </c>
      <c r="C411" s="9">
        <f t="shared" si="22"/>
        <v>-1.345383287999713E-3</v>
      </c>
      <c r="D411" s="9">
        <f t="shared" si="23"/>
        <v>4.2647058823528372E-3</v>
      </c>
    </row>
    <row r="412" spans="1:4" x14ac:dyDescent="0.35">
      <c r="A412" s="5">
        <v>34029</v>
      </c>
      <c r="B412" s="6">
        <v>3411.7</v>
      </c>
      <c r="C412" s="9">
        <f t="shared" si="22"/>
        <v>-8.2003221555138062E-4</v>
      </c>
      <c r="D412" s="9">
        <f t="shared" si="23"/>
        <v>2.2914891741825372E-3</v>
      </c>
    </row>
    <row r="413" spans="1:4" x14ac:dyDescent="0.35">
      <c r="A413" s="5">
        <v>34060</v>
      </c>
      <c r="B413" s="6">
        <v>3411.3</v>
      </c>
      <c r="C413" s="9">
        <f t="shared" si="22"/>
        <v>-1.1724360289577795E-4</v>
      </c>
      <c r="D413" s="9">
        <f t="shared" si="23"/>
        <v>3.4120657705092317E-3</v>
      </c>
    </row>
    <row r="414" spans="1:4" x14ac:dyDescent="0.35">
      <c r="A414" s="5">
        <v>34090</v>
      </c>
      <c r="B414" s="6">
        <v>3436.9</v>
      </c>
      <c r="C414" s="9">
        <f t="shared" si="22"/>
        <v>7.5044704364903847E-3</v>
      </c>
      <c r="D414" s="9">
        <f t="shared" si="23"/>
        <v>1.1269346201377095E-2</v>
      </c>
    </row>
    <row r="415" spans="1:4" x14ac:dyDescent="0.35">
      <c r="A415" s="5">
        <v>34121</v>
      </c>
      <c r="B415" s="6">
        <v>3442.4</v>
      </c>
      <c r="C415" s="9">
        <f t="shared" si="22"/>
        <v>1.6002793214815458E-3</v>
      </c>
      <c r="D415" s="9">
        <f t="shared" si="23"/>
        <v>1.4439794895974467E-2</v>
      </c>
    </row>
    <row r="416" spans="1:4" x14ac:dyDescent="0.35">
      <c r="A416" s="5">
        <v>34151</v>
      </c>
      <c r="B416" s="6">
        <v>3442</v>
      </c>
      <c r="C416" s="9">
        <f t="shared" si="22"/>
        <v>-1.161980013943964E-4</v>
      </c>
      <c r="D416" s="9">
        <f t="shared" si="23"/>
        <v>1.4172485930640244E-2</v>
      </c>
    </row>
    <row r="417" spans="1:4" x14ac:dyDescent="0.35">
      <c r="A417" s="5">
        <v>34182</v>
      </c>
      <c r="B417" s="6">
        <v>3445.7</v>
      </c>
      <c r="C417" s="9">
        <f t="shared" si="22"/>
        <v>1.0749564206855577E-3</v>
      </c>
      <c r="D417" s="9">
        <f t="shared" si="23"/>
        <v>1.3798987878074431E-2</v>
      </c>
    </row>
    <row r="418" spans="1:4" x14ac:dyDescent="0.35">
      <c r="A418" s="5">
        <v>34213</v>
      </c>
      <c r="B418" s="6">
        <v>3452.2</v>
      </c>
      <c r="C418" s="9">
        <f t="shared" si="22"/>
        <v>1.8864091476333833E-3</v>
      </c>
      <c r="D418" s="9">
        <f t="shared" si="23"/>
        <v>1.2286309122364392E-2</v>
      </c>
    </row>
    <row r="419" spans="1:4" x14ac:dyDescent="0.35">
      <c r="A419" s="5">
        <v>34243</v>
      </c>
      <c r="B419" s="6">
        <v>3456.7</v>
      </c>
      <c r="C419" s="9">
        <f t="shared" si="22"/>
        <v>1.3035165981114538E-3</v>
      </c>
      <c r="D419" s="9">
        <f t="shared" si="23"/>
        <v>9.6092061452186517E-3</v>
      </c>
    </row>
    <row r="420" spans="1:4" x14ac:dyDescent="0.35">
      <c r="A420" s="5">
        <v>34274</v>
      </c>
      <c r="B420" s="6">
        <v>3470.1</v>
      </c>
      <c r="C420" s="9">
        <f t="shared" si="22"/>
        <v>3.8765296380942615E-3</v>
      </c>
      <c r="D420" s="9">
        <f t="shared" si="23"/>
        <v>1.2724354297388052E-2</v>
      </c>
    </row>
    <row r="421" spans="1:4" x14ac:dyDescent="0.35">
      <c r="A421" s="5">
        <v>34304</v>
      </c>
      <c r="B421" s="6">
        <v>3474.5</v>
      </c>
      <c r="C421" s="9">
        <f t="shared" si="22"/>
        <v>1.267974986311593E-3</v>
      </c>
      <c r="D421" s="9">
        <f t="shared" si="23"/>
        <v>1.4541419686395995E-2</v>
      </c>
    </row>
    <row r="422" spans="1:4" x14ac:dyDescent="0.35">
      <c r="A422" s="5">
        <v>34335</v>
      </c>
      <c r="B422" s="6">
        <v>3474.9</v>
      </c>
      <c r="C422" s="9">
        <f t="shared" si="22"/>
        <v>1.1512447834216566E-4</v>
      </c>
      <c r="D422" s="9">
        <f t="shared" si="23"/>
        <v>1.6320084232692933E-2</v>
      </c>
    </row>
    <row r="423" spans="1:4" x14ac:dyDescent="0.35">
      <c r="A423" s="5">
        <v>34366</v>
      </c>
      <c r="B423" s="6">
        <v>3475.7</v>
      </c>
      <c r="C423" s="9">
        <f t="shared" si="22"/>
        <v>2.3022245244463946E-4</v>
      </c>
      <c r="D423" s="9">
        <f t="shared" si="23"/>
        <v>1.7923561282764622E-2</v>
      </c>
    </row>
    <row r="424" spans="1:4" x14ac:dyDescent="0.35">
      <c r="A424" s="5">
        <v>34394</v>
      </c>
      <c r="B424" s="6">
        <v>3480.1</v>
      </c>
      <c r="C424" s="9">
        <f t="shared" si="22"/>
        <v>1.2659320424663889E-3</v>
      </c>
      <c r="D424" s="9">
        <f t="shared" si="23"/>
        <v>2.0048656095201789E-2</v>
      </c>
    </row>
    <row r="425" spans="1:4" x14ac:dyDescent="0.35">
      <c r="A425" s="5">
        <v>34425</v>
      </c>
      <c r="B425" s="6">
        <v>3481.3</v>
      </c>
      <c r="C425" s="9">
        <f t="shared" si="22"/>
        <v>3.4481767765304205E-4</v>
      </c>
      <c r="D425" s="9">
        <f t="shared" si="23"/>
        <v>2.0520036349778614E-2</v>
      </c>
    </row>
    <row r="426" spans="1:4" x14ac:dyDescent="0.35">
      <c r="A426" s="5">
        <v>34455</v>
      </c>
      <c r="B426" s="6">
        <v>3490.8</v>
      </c>
      <c r="C426" s="9">
        <f t="shared" si="22"/>
        <v>2.7288656536350597E-3</v>
      </c>
      <c r="D426" s="9">
        <f t="shared" si="23"/>
        <v>1.5682737350519282E-2</v>
      </c>
    </row>
    <row r="427" spans="1:4" x14ac:dyDescent="0.35">
      <c r="A427" s="5">
        <v>34486</v>
      </c>
      <c r="B427" s="6">
        <v>3479.5</v>
      </c>
      <c r="C427" s="9">
        <f t="shared" si="22"/>
        <v>-3.2370803254269109E-3</v>
      </c>
      <c r="D427" s="9">
        <f t="shared" si="23"/>
        <v>1.0777364629328323E-2</v>
      </c>
    </row>
    <row r="428" spans="1:4" x14ac:dyDescent="0.35">
      <c r="A428" s="5">
        <v>34516</v>
      </c>
      <c r="B428" s="6">
        <v>3488.2</v>
      </c>
      <c r="C428" s="9">
        <f t="shared" si="22"/>
        <v>2.5003592470183023E-3</v>
      </c>
      <c r="D428" s="9">
        <f t="shared" si="23"/>
        <v>1.3422428820453192E-2</v>
      </c>
    </row>
    <row r="429" spans="1:4" x14ac:dyDescent="0.35">
      <c r="A429" s="5">
        <v>34547</v>
      </c>
      <c r="B429" s="6">
        <v>3485.7</v>
      </c>
      <c r="C429" s="9">
        <f t="shared" si="22"/>
        <v>-7.1670202396656446E-4</v>
      </c>
      <c r="D429" s="9">
        <f t="shared" si="23"/>
        <v>1.1608671677743265E-2</v>
      </c>
    </row>
    <row r="430" spans="1:4" x14ac:dyDescent="0.35">
      <c r="A430" s="5">
        <v>34578</v>
      </c>
      <c r="B430" s="6">
        <v>3486.1</v>
      </c>
      <c r="C430" s="9">
        <f t="shared" si="22"/>
        <v>1.1475456866638645E-4</v>
      </c>
      <c r="D430" s="9">
        <f t="shared" si="23"/>
        <v>9.8198250391055009E-3</v>
      </c>
    </row>
    <row r="431" spans="1:4" x14ac:dyDescent="0.35">
      <c r="A431" s="5">
        <v>34608</v>
      </c>
      <c r="B431" s="6">
        <v>3484.3</v>
      </c>
      <c r="C431" s="9">
        <f t="shared" si="22"/>
        <v>-5.1633630704794875E-4</v>
      </c>
      <c r="D431" s="9">
        <f t="shared" si="23"/>
        <v>7.9844938814477295E-3</v>
      </c>
    </row>
    <row r="432" spans="1:4" x14ac:dyDescent="0.35">
      <c r="A432" s="5">
        <v>34639</v>
      </c>
      <c r="B432" s="6">
        <v>3487.2</v>
      </c>
      <c r="C432" s="9">
        <f t="shared" si="22"/>
        <v>8.3230491059893552E-4</v>
      </c>
      <c r="D432" s="9">
        <f t="shared" si="23"/>
        <v>4.9278118786202363E-3</v>
      </c>
    </row>
    <row r="433" spans="1:4" x14ac:dyDescent="0.35">
      <c r="A433" s="5">
        <v>34669</v>
      </c>
      <c r="B433" s="6">
        <v>3486.4</v>
      </c>
      <c r="C433" s="9">
        <f t="shared" si="22"/>
        <v>-2.2941041523272254E-4</v>
      </c>
      <c r="D433" s="9">
        <f t="shared" si="23"/>
        <v>3.4249532306807051E-3</v>
      </c>
    </row>
    <row r="434" spans="1:4" x14ac:dyDescent="0.35">
      <c r="A434" s="5">
        <v>34700</v>
      </c>
      <c r="B434" s="6">
        <v>3492.4</v>
      </c>
      <c r="C434" s="9">
        <f t="shared" si="22"/>
        <v>1.7209729233593762E-3</v>
      </c>
      <c r="D434" s="9">
        <f t="shared" si="23"/>
        <v>5.0361161472272098E-3</v>
      </c>
    </row>
    <row r="435" spans="1:4" x14ac:dyDescent="0.35">
      <c r="A435" s="5">
        <v>34731</v>
      </c>
      <c r="B435" s="6">
        <v>3489.9</v>
      </c>
      <c r="C435" s="9">
        <f t="shared" si="22"/>
        <v>-7.1584010995306979E-4</v>
      </c>
      <c r="D435" s="9">
        <f t="shared" si="23"/>
        <v>4.0855079552322149E-3</v>
      </c>
    </row>
    <row r="436" spans="1:4" x14ac:dyDescent="0.35">
      <c r="A436" s="5">
        <v>34759</v>
      </c>
      <c r="B436" s="6">
        <v>3491.1</v>
      </c>
      <c r="C436" s="9">
        <f t="shared" si="22"/>
        <v>3.4384939396536751E-4</v>
      </c>
      <c r="D436" s="9">
        <f t="shared" si="23"/>
        <v>3.160828711818553E-3</v>
      </c>
    </row>
    <row r="437" spans="1:4" x14ac:dyDescent="0.35">
      <c r="A437" s="5">
        <v>34790</v>
      </c>
      <c r="B437" s="6">
        <v>3499.2</v>
      </c>
      <c r="C437" s="9">
        <f t="shared" si="22"/>
        <v>2.3201856148491462E-3</v>
      </c>
      <c r="D437" s="9">
        <f t="shared" si="23"/>
        <v>5.14175738948075E-3</v>
      </c>
    </row>
    <row r="438" spans="1:4" x14ac:dyDescent="0.35">
      <c r="A438" s="5">
        <v>34820</v>
      </c>
      <c r="B438" s="6">
        <v>3524.2</v>
      </c>
      <c r="C438" s="9">
        <f t="shared" si="22"/>
        <v>7.1444901691815055E-3</v>
      </c>
      <c r="D438" s="9">
        <f t="shared" si="23"/>
        <v>9.5680073335624449E-3</v>
      </c>
    </row>
    <row r="439" spans="1:4" x14ac:dyDescent="0.35">
      <c r="A439" s="5">
        <v>34851</v>
      </c>
      <c r="B439" s="6">
        <v>3548.9</v>
      </c>
      <c r="C439" s="9">
        <f t="shared" si="22"/>
        <v>7.0086828216333608E-3</v>
      </c>
      <c r="D439" s="9">
        <f t="shared" si="23"/>
        <v>1.9945394453225962E-2</v>
      </c>
    </row>
    <row r="440" spans="1:4" x14ac:dyDescent="0.35">
      <c r="A440" s="5">
        <v>34881</v>
      </c>
      <c r="B440" s="6">
        <v>3567.4</v>
      </c>
      <c r="C440" s="9">
        <f t="shared" si="22"/>
        <v>5.2128828651132331E-3</v>
      </c>
      <c r="D440" s="9">
        <f t="shared" si="23"/>
        <v>2.2705120119259403E-2</v>
      </c>
    </row>
    <row r="441" spans="1:4" x14ac:dyDescent="0.35">
      <c r="A441" s="5">
        <v>34912</v>
      </c>
      <c r="B441" s="6">
        <v>3589</v>
      </c>
      <c r="C441" s="9">
        <f t="shared" si="22"/>
        <v>6.0548298480684881E-3</v>
      </c>
      <c r="D441" s="9">
        <f t="shared" si="23"/>
        <v>2.9635367358062936E-2</v>
      </c>
    </row>
    <row r="442" spans="1:4" x14ac:dyDescent="0.35">
      <c r="A442" s="5">
        <v>34943</v>
      </c>
      <c r="B442" s="6">
        <v>3602.1</v>
      </c>
      <c r="C442" s="9">
        <f t="shared" si="22"/>
        <v>3.6500417943716723E-3</v>
      </c>
      <c r="D442" s="9">
        <f t="shared" si="23"/>
        <v>3.3275006454203782E-2</v>
      </c>
    </row>
    <row r="443" spans="1:4" x14ac:dyDescent="0.35">
      <c r="A443" s="5">
        <v>34973</v>
      </c>
      <c r="B443" s="6">
        <v>3613.4</v>
      </c>
      <c r="C443" s="9">
        <f t="shared" si="22"/>
        <v>3.1370589378418856E-3</v>
      </c>
      <c r="D443" s="9">
        <f t="shared" si="23"/>
        <v>3.7051918606319845E-2</v>
      </c>
    </row>
    <row r="444" spans="1:4" x14ac:dyDescent="0.35">
      <c r="A444" s="5">
        <v>35004</v>
      </c>
      <c r="B444" s="6">
        <v>3619.9</v>
      </c>
      <c r="C444" s="9">
        <f t="shared" si="22"/>
        <v>1.7988597996347888E-3</v>
      </c>
      <c r="D444" s="9">
        <f t="shared" si="23"/>
        <v>3.8053452626749307E-2</v>
      </c>
    </row>
    <row r="445" spans="1:4" x14ac:dyDescent="0.35">
      <c r="A445" s="5">
        <v>35034</v>
      </c>
      <c r="B445" s="6">
        <v>3629.5</v>
      </c>
      <c r="C445" s="9">
        <f t="shared" si="22"/>
        <v>2.6520069615183495E-3</v>
      </c>
      <c r="D445" s="9">
        <f t="shared" si="23"/>
        <v>4.1045204222120102E-2</v>
      </c>
    </row>
    <row r="446" spans="1:4" x14ac:dyDescent="0.35">
      <c r="A446" s="5">
        <v>35065</v>
      </c>
      <c r="B446" s="6">
        <v>3647.9</v>
      </c>
      <c r="C446" s="9">
        <f t="shared" si="22"/>
        <v>5.0695688111310755E-3</v>
      </c>
      <c r="D446" s="9">
        <f t="shared" si="23"/>
        <v>4.4525254839079098E-2</v>
      </c>
    </row>
    <row r="447" spans="1:4" x14ac:dyDescent="0.35">
      <c r="A447" s="5">
        <v>35096</v>
      </c>
      <c r="B447" s="6">
        <v>3661.8</v>
      </c>
      <c r="C447" s="9">
        <f t="shared" si="22"/>
        <v>3.8104114696126956E-3</v>
      </c>
      <c r="D447" s="9">
        <f t="shared" si="23"/>
        <v>4.9256425685549665E-2</v>
      </c>
    </row>
    <row r="448" spans="1:4" x14ac:dyDescent="0.35">
      <c r="A448" s="5">
        <v>35125</v>
      </c>
      <c r="B448" s="6">
        <v>3686.9</v>
      </c>
      <c r="C448" s="9">
        <f t="shared" si="22"/>
        <v>6.8545524059204777E-3</v>
      </c>
      <c r="D448" s="9">
        <f t="shared" si="23"/>
        <v>5.6085474492280518E-2</v>
      </c>
    </row>
    <row r="449" spans="1:4" x14ac:dyDescent="0.35">
      <c r="A449" s="5">
        <v>35156</v>
      </c>
      <c r="B449" s="6">
        <v>3697.7</v>
      </c>
      <c r="C449" s="9">
        <f t="shared" si="22"/>
        <v>2.9292901895900947E-3</v>
      </c>
      <c r="D449" s="9">
        <f t="shared" si="23"/>
        <v>5.6727251943301304E-2</v>
      </c>
    </row>
    <row r="450" spans="1:4" x14ac:dyDescent="0.35">
      <c r="A450" s="5">
        <v>35186</v>
      </c>
      <c r="B450" s="6">
        <v>3709.6</v>
      </c>
      <c r="C450" s="9">
        <f t="shared" si="22"/>
        <v>3.2182167293182129E-3</v>
      </c>
      <c r="D450" s="9">
        <f t="shared" si="23"/>
        <v>5.2607684013393108E-2</v>
      </c>
    </row>
    <row r="451" spans="1:4" x14ac:dyDescent="0.35">
      <c r="A451" s="5">
        <v>35217</v>
      </c>
      <c r="B451" s="6">
        <v>3722.5</v>
      </c>
      <c r="C451" s="9">
        <f t="shared" si="22"/>
        <v>3.4774638775070255E-3</v>
      </c>
      <c r="D451" s="9">
        <f t="shared" si="23"/>
        <v>4.8916565696413006E-2</v>
      </c>
    </row>
    <row r="452" spans="1:4" x14ac:dyDescent="0.35">
      <c r="A452" s="5">
        <v>35247</v>
      </c>
      <c r="B452" s="6">
        <v>3737.1</v>
      </c>
      <c r="C452" s="9">
        <f t="shared" ref="C452:C515" si="24">B452/B451-1</f>
        <v>3.9220953660175084E-3</v>
      </c>
      <c r="D452" s="9">
        <f t="shared" si="23"/>
        <v>4.7569658574872387E-2</v>
      </c>
    </row>
    <row r="453" spans="1:4" x14ac:dyDescent="0.35">
      <c r="A453" s="5">
        <v>35278</v>
      </c>
      <c r="B453" s="6">
        <v>3744</v>
      </c>
      <c r="C453" s="9">
        <f t="shared" si="24"/>
        <v>1.8463514489845956E-3</v>
      </c>
      <c r="D453" s="9">
        <f t="shared" si="23"/>
        <v>4.3187517414321475E-2</v>
      </c>
    </row>
    <row r="454" spans="1:4" x14ac:dyDescent="0.35">
      <c r="A454" s="5">
        <v>35309</v>
      </c>
      <c r="B454" s="6">
        <v>3753.4</v>
      </c>
      <c r="C454" s="9">
        <f t="shared" si="24"/>
        <v>2.5106837606838628E-3</v>
      </c>
      <c r="D454" s="9">
        <f t="shared" si="23"/>
        <v>4.2003275866855594E-2</v>
      </c>
    </row>
    <row r="455" spans="1:4" x14ac:dyDescent="0.35">
      <c r="A455" s="5">
        <v>35339</v>
      </c>
      <c r="B455" s="6">
        <v>3772.8</v>
      </c>
      <c r="C455" s="9">
        <f t="shared" si="24"/>
        <v>5.1686470933021145E-3</v>
      </c>
      <c r="D455" s="9">
        <f t="shared" si="23"/>
        <v>4.4113577240272317E-2</v>
      </c>
    </row>
    <row r="456" spans="1:4" x14ac:dyDescent="0.35">
      <c r="A456" s="5">
        <v>35370</v>
      </c>
      <c r="B456" s="6">
        <v>3795.1</v>
      </c>
      <c r="C456" s="9">
        <f t="shared" si="24"/>
        <v>5.9107294317217729E-3</v>
      </c>
      <c r="D456" s="9">
        <f t="shared" si="23"/>
        <v>4.8399127047708435E-2</v>
      </c>
    </row>
    <row r="457" spans="1:4" x14ac:dyDescent="0.35">
      <c r="A457" s="5">
        <v>35400</v>
      </c>
      <c r="B457" s="6">
        <v>3818.6</v>
      </c>
      <c r="C457" s="9">
        <f t="shared" si="24"/>
        <v>6.1921951990724367E-3</v>
      </c>
      <c r="D457" s="9">
        <f t="shared" si="23"/>
        <v>5.2100840336134491E-2</v>
      </c>
    </row>
    <row r="458" spans="1:4" x14ac:dyDescent="0.35">
      <c r="A458" s="5">
        <v>35431</v>
      </c>
      <c r="B458" s="6">
        <v>3834.6</v>
      </c>
      <c r="C458" s="9">
        <f t="shared" si="24"/>
        <v>4.1900172838214012E-3</v>
      </c>
      <c r="D458" s="9">
        <f t="shared" si="23"/>
        <v>5.1180131034293641E-2</v>
      </c>
    </row>
    <row r="459" spans="1:4" x14ac:dyDescent="0.35">
      <c r="A459" s="5">
        <v>35462</v>
      </c>
      <c r="B459" s="6">
        <v>3846.3</v>
      </c>
      <c r="C459" s="9">
        <f t="shared" si="24"/>
        <v>3.0511657017682214E-3</v>
      </c>
      <c r="D459" s="9">
        <f t="shared" si="23"/>
        <v>5.0385056529575589E-2</v>
      </c>
    </row>
    <row r="460" spans="1:4" x14ac:dyDescent="0.35">
      <c r="A460" s="5">
        <v>35490</v>
      </c>
      <c r="B460" s="6">
        <v>3861.2</v>
      </c>
      <c r="C460" s="9">
        <f t="shared" si="24"/>
        <v>3.8738527935937572E-3</v>
      </c>
      <c r="D460" s="9">
        <f t="shared" si="23"/>
        <v>4.7275488893107953E-2</v>
      </c>
    </row>
    <row r="461" spans="1:4" x14ac:dyDescent="0.35">
      <c r="A461" s="5">
        <v>35521</v>
      </c>
      <c r="B461" s="6">
        <v>3877</v>
      </c>
      <c r="C461" s="9">
        <f t="shared" si="24"/>
        <v>4.0919921268001147E-3</v>
      </c>
      <c r="D461" s="9">
        <f t="shared" si="23"/>
        <v>4.8489601644265301E-2</v>
      </c>
    </row>
    <row r="462" spans="1:4" x14ac:dyDescent="0.35">
      <c r="A462" s="5">
        <v>35551</v>
      </c>
      <c r="B462" s="6">
        <v>3889.2</v>
      </c>
      <c r="C462" s="9">
        <f t="shared" si="24"/>
        <v>3.1467629610522074E-3</v>
      </c>
      <c r="D462" s="9">
        <f t="shared" si="23"/>
        <v>4.8414923441880475E-2</v>
      </c>
    </row>
    <row r="463" spans="1:4" x14ac:dyDescent="0.35">
      <c r="A463" s="5">
        <v>35582</v>
      </c>
      <c r="B463" s="6">
        <v>3906</v>
      </c>
      <c r="C463" s="9">
        <f t="shared" si="24"/>
        <v>4.3196544276458138E-3</v>
      </c>
      <c r="D463" s="9">
        <f t="shared" ref="D463:D526" si="25">B463/B451-1</f>
        <v>4.9294828744123498E-2</v>
      </c>
    </row>
    <row r="464" spans="1:4" x14ac:dyDescent="0.35">
      <c r="A464" s="5">
        <v>35612</v>
      </c>
      <c r="B464" s="6">
        <v>3923.9</v>
      </c>
      <c r="C464" s="9">
        <f t="shared" si="24"/>
        <v>4.5826932923707098E-3</v>
      </c>
      <c r="D464" s="9">
        <f t="shared" si="25"/>
        <v>4.9985282705841572E-2</v>
      </c>
    </row>
    <row r="465" spans="1:4" x14ac:dyDescent="0.35">
      <c r="A465" s="5">
        <v>35643</v>
      </c>
      <c r="B465" s="6">
        <v>3957.4</v>
      </c>
      <c r="C465" s="9">
        <f t="shared" si="24"/>
        <v>8.5374245011340388E-3</v>
      </c>
      <c r="D465" s="9">
        <f t="shared" si="25"/>
        <v>5.6997863247863378E-2</v>
      </c>
    </row>
    <row r="466" spans="1:4" x14ac:dyDescent="0.35">
      <c r="A466" s="5">
        <v>35674</v>
      </c>
      <c r="B466" s="6">
        <v>3973.1</v>
      </c>
      <c r="C466" s="9">
        <f t="shared" si="24"/>
        <v>3.967251225552193E-3</v>
      </c>
      <c r="D466" s="9">
        <f t="shared" si="25"/>
        <v>5.8533596206106431E-2</v>
      </c>
    </row>
    <row r="467" spans="1:4" x14ac:dyDescent="0.35">
      <c r="A467" s="5">
        <v>35704</v>
      </c>
      <c r="B467" s="6">
        <v>3992.3</v>
      </c>
      <c r="C467" s="9">
        <f t="shared" si="24"/>
        <v>4.8324985527674613E-3</v>
      </c>
      <c r="D467" s="9">
        <f t="shared" si="25"/>
        <v>5.8179601357082333E-2</v>
      </c>
    </row>
    <row r="468" spans="1:4" x14ac:dyDescent="0.35">
      <c r="A468" s="5">
        <v>35735</v>
      </c>
      <c r="B468" s="6">
        <v>4014.8</v>
      </c>
      <c r="C468" s="9">
        <f t="shared" si="24"/>
        <v>5.6358490093428859E-3</v>
      </c>
      <c r="D468" s="9">
        <f t="shared" si="25"/>
        <v>5.789043766962676E-2</v>
      </c>
    </row>
    <row r="469" spans="1:4" x14ac:dyDescent="0.35">
      <c r="A469" s="5">
        <v>35765</v>
      </c>
      <c r="B469" s="6">
        <v>4032.9</v>
      </c>
      <c r="C469" s="9">
        <f t="shared" si="24"/>
        <v>4.5083192188901666E-3</v>
      </c>
      <c r="D469" s="9">
        <f t="shared" si="25"/>
        <v>5.6120043995181446E-2</v>
      </c>
    </row>
    <row r="470" spans="1:4" x14ac:dyDescent="0.35">
      <c r="A470" s="5">
        <v>35796</v>
      </c>
      <c r="B470" s="6">
        <v>4056.2</v>
      </c>
      <c r="C470" s="9">
        <f t="shared" si="24"/>
        <v>5.7774802251480128E-3</v>
      </c>
      <c r="D470" s="9">
        <f t="shared" si="25"/>
        <v>5.7789599958274707E-2</v>
      </c>
    </row>
    <row r="471" spans="1:4" x14ac:dyDescent="0.35">
      <c r="A471" s="5">
        <v>35827</v>
      </c>
      <c r="B471" s="6">
        <v>4088.9</v>
      </c>
      <c r="C471" s="9">
        <f t="shared" si="24"/>
        <v>8.061732656180709E-3</v>
      </c>
      <c r="D471" s="9">
        <f t="shared" si="25"/>
        <v>6.307360320307831E-2</v>
      </c>
    </row>
    <row r="472" spans="1:4" x14ac:dyDescent="0.35">
      <c r="A472" s="5">
        <v>35855</v>
      </c>
      <c r="B472" s="6">
        <v>4114.3</v>
      </c>
      <c r="C472" s="9">
        <f t="shared" si="24"/>
        <v>6.2119396414683781E-3</v>
      </c>
      <c r="D472" s="9">
        <f t="shared" si="25"/>
        <v>6.5549570081840036E-2</v>
      </c>
    </row>
    <row r="473" spans="1:4" x14ac:dyDescent="0.35">
      <c r="A473" s="5">
        <v>35886</v>
      </c>
      <c r="B473" s="6">
        <v>4140.2</v>
      </c>
      <c r="C473" s="9">
        <f t="shared" si="24"/>
        <v>6.2951170308436222E-3</v>
      </c>
      <c r="D473" s="9">
        <f t="shared" si="25"/>
        <v>6.7887541913850935E-2</v>
      </c>
    </row>
    <row r="474" spans="1:4" x14ac:dyDescent="0.35">
      <c r="A474" s="5">
        <v>35916</v>
      </c>
      <c r="B474" s="6">
        <v>4164.3999999999996</v>
      </c>
      <c r="C474" s="9">
        <f t="shared" si="24"/>
        <v>5.8451282546736483E-3</v>
      </c>
      <c r="D474" s="9">
        <f t="shared" si="25"/>
        <v>7.0760053481435659E-2</v>
      </c>
    </row>
    <row r="475" spans="1:4" x14ac:dyDescent="0.35">
      <c r="A475" s="5">
        <v>35947</v>
      </c>
      <c r="B475" s="6">
        <v>4184.1000000000004</v>
      </c>
      <c r="C475" s="9">
        <f t="shared" si="24"/>
        <v>4.7305734319471604E-3</v>
      </c>
      <c r="D475" s="9">
        <f t="shared" si="25"/>
        <v>7.1198156682027669E-2</v>
      </c>
    </row>
    <row r="476" spans="1:4" x14ac:dyDescent="0.35">
      <c r="A476" s="5">
        <v>35977</v>
      </c>
      <c r="B476" s="6">
        <v>4203.8</v>
      </c>
      <c r="C476" s="9">
        <f t="shared" si="24"/>
        <v>4.7083004708299292E-3</v>
      </c>
      <c r="D476" s="9">
        <f t="shared" si="25"/>
        <v>7.1332093070669567E-2</v>
      </c>
    </row>
    <row r="477" spans="1:4" x14ac:dyDescent="0.35">
      <c r="A477" s="5">
        <v>36008</v>
      </c>
      <c r="B477" s="6">
        <v>4228.7</v>
      </c>
      <c r="C477" s="9">
        <f t="shared" si="24"/>
        <v>5.9232123316999008E-3</v>
      </c>
      <c r="D477" s="9">
        <f t="shared" si="25"/>
        <v>6.855511194218411E-2</v>
      </c>
    </row>
    <row r="478" spans="1:4" x14ac:dyDescent="0.35">
      <c r="A478" s="5">
        <v>36039</v>
      </c>
      <c r="B478" s="6">
        <v>4267.6000000000004</v>
      </c>
      <c r="C478" s="9">
        <f t="shared" si="24"/>
        <v>9.1990446236434043E-3</v>
      </c>
      <c r="D478" s="9">
        <f t="shared" si="25"/>
        <v>7.4123480405728692E-2</v>
      </c>
    </row>
    <row r="479" spans="1:4" x14ac:dyDescent="0.35">
      <c r="A479" s="5">
        <v>36069</v>
      </c>
      <c r="B479" s="6">
        <v>4307.7</v>
      </c>
      <c r="C479" s="9">
        <f t="shared" si="24"/>
        <v>9.3963820414282306E-3</v>
      </c>
      <c r="D479" s="9">
        <f t="shared" si="25"/>
        <v>7.9002079002078895E-2</v>
      </c>
    </row>
    <row r="480" spans="1:4" x14ac:dyDescent="0.35">
      <c r="A480" s="5">
        <v>36100</v>
      </c>
      <c r="B480" s="6">
        <v>4346.3999999999996</v>
      </c>
      <c r="C480" s="9">
        <f t="shared" si="24"/>
        <v>8.9839125287276556E-3</v>
      </c>
      <c r="D480" s="9">
        <f t="shared" si="25"/>
        <v>8.2594400717345584E-2</v>
      </c>
    </row>
    <row r="481" spans="1:4" x14ac:dyDescent="0.35">
      <c r="A481" s="5">
        <v>36130</v>
      </c>
      <c r="B481" s="6">
        <v>4375.2</v>
      </c>
      <c r="C481" s="9">
        <f t="shared" si="24"/>
        <v>6.6261733848702598E-3</v>
      </c>
      <c r="D481" s="9">
        <f t="shared" si="25"/>
        <v>8.4876887599494077E-2</v>
      </c>
    </row>
    <row r="482" spans="1:4" x14ac:dyDescent="0.35">
      <c r="A482" s="5">
        <v>36161</v>
      </c>
      <c r="B482" s="6">
        <v>4402.6000000000004</v>
      </c>
      <c r="C482" s="9">
        <f t="shared" si="24"/>
        <v>6.2625708539039149E-3</v>
      </c>
      <c r="D482" s="9">
        <f t="shared" si="25"/>
        <v>8.5400128198806824E-2</v>
      </c>
    </row>
    <row r="483" spans="1:4" x14ac:dyDescent="0.35">
      <c r="A483" s="5">
        <v>36192</v>
      </c>
      <c r="B483" s="6">
        <v>4425.3</v>
      </c>
      <c r="C483" s="9">
        <f t="shared" si="24"/>
        <v>5.156044155726125E-3</v>
      </c>
      <c r="D483" s="9">
        <f t="shared" si="25"/>
        <v>8.2271515566533893E-2</v>
      </c>
    </row>
    <row r="484" spans="1:4" x14ac:dyDescent="0.35">
      <c r="A484" s="5">
        <v>36220</v>
      </c>
      <c r="B484" s="6">
        <v>4432.1000000000004</v>
      </c>
      <c r="C484" s="9">
        <f t="shared" si="24"/>
        <v>1.5366189862835444E-3</v>
      </c>
      <c r="D484" s="9">
        <f t="shared" si="25"/>
        <v>7.7242787351432751E-2</v>
      </c>
    </row>
    <row r="485" spans="1:4" x14ac:dyDescent="0.35">
      <c r="A485" s="5">
        <v>36251</v>
      </c>
      <c r="B485" s="6">
        <v>4460.7</v>
      </c>
      <c r="C485" s="9">
        <f t="shared" si="24"/>
        <v>6.4529229936145516E-3</v>
      </c>
      <c r="D485" s="9">
        <f t="shared" si="25"/>
        <v>7.7411719240616295E-2</v>
      </c>
    </row>
    <row r="486" spans="1:4" x14ac:dyDescent="0.35">
      <c r="A486" s="5">
        <v>36281</v>
      </c>
      <c r="B486" s="6">
        <v>4485.3</v>
      </c>
      <c r="C486" s="9">
        <f t="shared" si="24"/>
        <v>5.5148295110634127E-3</v>
      </c>
      <c r="D486" s="9">
        <f t="shared" si="25"/>
        <v>7.7057919508212613E-2</v>
      </c>
    </row>
    <row r="487" spans="1:4" x14ac:dyDescent="0.35">
      <c r="A487" s="5">
        <v>36312</v>
      </c>
      <c r="B487" s="6">
        <v>4507.2</v>
      </c>
      <c r="C487" s="9">
        <f t="shared" si="24"/>
        <v>4.8826165473880856E-3</v>
      </c>
      <c r="D487" s="9">
        <f t="shared" si="25"/>
        <v>7.722090772209067E-2</v>
      </c>
    </row>
    <row r="488" spans="1:4" x14ac:dyDescent="0.35">
      <c r="A488" s="5">
        <v>36342</v>
      </c>
      <c r="B488" s="6">
        <v>4534.5</v>
      </c>
      <c r="C488" s="9">
        <f t="shared" si="24"/>
        <v>6.056975505857265E-3</v>
      </c>
      <c r="D488" s="9">
        <f t="shared" si="25"/>
        <v>7.8666920405347396E-2</v>
      </c>
    </row>
    <row r="489" spans="1:4" x14ac:dyDescent="0.35">
      <c r="A489" s="5">
        <v>36373</v>
      </c>
      <c r="B489" s="6">
        <v>4551.7</v>
      </c>
      <c r="C489" s="9">
        <f t="shared" si="24"/>
        <v>3.7931414709448941E-3</v>
      </c>
      <c r="D489" s="9">
        <f t="shared" si="25"/>
        <v>7.6382812684749446E-2</v>
      </c>
    </row>
    <row r="490" spans="1:4" x14ac:dyDescent="0.35">
      <c r="A490" s="5">
        <v>36404</v>
      </c>
      <c r="B490" s="6">
        <v>4567.7</v>
      </c>
      <c r="C490" s="9">
        <f t="shared" si="24"/>
        <v>3.5151701562052828E-3</v>
      </c>
      <c r="D490" s="9">
        <f t="shared" si="25"/>
        <v>7.0320554878620101E-2</v>
      </c>
    </row>
    <row r="491" spans="1:4" x14ac:dyDescent="0.35">
      <c r="A491" s="5">
        <v>36434</v>
      </c>
      <c r="B491" s="6">
        <v>4591.5</v>
      </c>
      <c r="C491" s="9">
        <f t="shared" si="24"/>
        <v>5.2104998139108627E-3</v>
      </c>
      <c r="D491" s="9">
        <f t="shared" si="25"/>
        <v>6.5882025210669326E-2</v>
      </c>
    </row>
    <row r="492" spans="1:4" x14ac:dyDescent="0.35">
      <c r="A492" s="5">
        <v>36465</v>
      </c>
      <c r="B492" s="6">
        <v>4610.5</v>
      </c>
      <c r="C492" s="9">
        <f t="shared" si="24"/>
        <v>4.1380812370686026E-3</v>
      </c>
      <c r="D492" s="9">
        <f t="shared" si="25"/>
        <v>6.0762930241119228E-2</v>
      </c>
    </row>
    <row r="493" spans="1:4" x14ac:dyDescent="0.35">
      <c r="A493" s="5">
        <v>36495</v>
      </c>
      <c r="B493" s="6">
        <v>4638</v>
      </c>
      <c r="C493" s="9">
        <f t="shared" si="24"/>
        <v>5.9646459169286903E-3</v>
      </c>
      <c r="D493" s="9">
        <f t="shared" si="25"/>
        <v>6.0065825562260144E-2</v>
      </c>
    </row>
    <row r="494" spans="1:4" x14ac:dyDescent="0.35">
      <c r="A494" s="5">
        <v>36526</v>
      </c>
      <c r="B494" s="6">
        <v>4666.2</v>
      </c>
      <c r="C494" s="9">
        <f t="shared" si="24"/>
        <v>6.0802069857697205E-3</v>
      </c>
      <c r="D494" s="9">
        <f t="shared" si="25"/>
        <v>5.9873710988960882E-2</v>
      </c>
    </row>
    <row r="495" spans="1:4" x14ac:dyDescent="0.35">
      <c r="A495" s="5">
        <v>36557</v>
      </c>
      <c r="B495" s="6">
        <v>4679.3999999999996</v>
      </c>
      <c r="C495" s="9">
        <f t="shared" si="24"/>
        <v>2.8288543140027045E-3</v>
      </c>
      <c r="D495" s="9">
        <f t="shared" si="25"/>
        <v>5.7419835943325781E-2</v>
      </c>
    </row>
    <row r="496" spans="1:4" x14ac:dyDescent="0.35">
      <c r="A496" s="5">
        <v>36586</v>
      </c>
      <c r="B496" s="6">
        <v>4710.2</v>
      </c>
      <c r="C496" s="9">
        <f t="shared" si="24"/>
        <v>6.5820404325340753E-3</v>
      </c>
      <c r="D496" s="9">
        <f t="shared" si="25"/>
        <v>6.2746779179170042E-2</v>
      </c>
    </row>
    <row r="497" spans="1:4" x14ac:dyDescent="0.35">
      <c r="A497" s="5">
        <v>36617</v>
      </c>
      <c r="B497" s="6">
        <v>4766.1000000000004</v>
      </c>
      <c r="C497" s="9">
        <f t="shared" si="24"/>
        <v>1.186786123731487E-2</v>
      </c>
      <c r="D497" s="9">
        <f t="shared" si="25"/>
        <v>6.8464590759298005E-2</v>
      </c>
    </row>
    <row r="498" spans="1:4" x14ac:dyDescent="0.35">
      <c r="A498" s="5">
        <v>36647</v>
      </c>
      <c r="B498" s="6">
        <v>4753.8999999999996</v>
      </c>
      <c r="C498" s="9">
        <f t="shared" si="24"/>
        <v>-2.5597448647742826E-3</v>
      </c>
      <c r="D498" s="9">
        <f t="shared" si="25"/>
        <v>5.9884511626869807E-2</v>
      </c>
    </row>
    <row r="499" spans="1:4" x14ac:dyDescent="0.35">
      <c r="A499" s="5">
        <v>36678</v>
      </c>
      <c r="B499" s="6">
        <v>4771.8</v>
      </c>
      <c r="C499" s="9">
        <f t="shared" si="24"/>
        <v>3.7653295189215008E-3</v>
      </c>
      <c r="D499" s="9">
        <f t="shared" si="25"/>
        <v>5.8706070287539935E-2</v>
      </c>
    </row>
    <row r="500" spans="1:4" x14ac:dyDescent="0.35">
      <c r="A500" s="5">
        <v>36708</v>
      </c>
      <c r="B500" s="6">
        <v>4789.3999999999996</v>
      </c>
      <c r="C500" s="9">
        <f t="shared" si="24"/>
        <v>3.6883356385430943E-3</v>
      </c>
      <c r="D500" s="9">
        <f t="shared" si="25"/>
        <v>5.6213474473481018E-2</v>
      </c>
    </row>
    <row r="501" spans="1:4" x14ac:dyDescent="0.35">
      <c r="A501" s="5">
        <v>36739</v>
      </c>
      <c r="B501" s="6">
        <v>4817.5</v>
      </c>
      <c r="C501" s="9">
        <f t="shared" si="24"/>
        <v>5.8671232304674525E-3</v>
      </c>
      <c r="D501" s="9">
        <f t="shared" si="25"/>
        <v>5.8395764219961732E-2</v>
      </c>
    </row>
    <row r="502" spans="1:4" x14ac:dyDescent="0.35">
      <c r="A502" s="5">
        <v>36770</v>
      </c>
      <c r="B502" s="6">
        <v>4853.2</v>
      </c>
      <c r="C502" s="9">
        <f t="shared" si="24"/>
        <v>7.4104826154643977E-3</v>
      </c>
      <c r="D502" s="9">
        <f t="shared" si="25"/>
        <v>6.2504104910567682E-2</v>
      </c>
    </row>
    <row r="503" spans="1:4" x14ac:dyDescent="0.35">
      <c r="A503" s="5">
        <v>36800</v>
      </c>
      <c r="B503" s="6">
        <v>4869.2</v>
      </c>
      <c r="C503" s="9">
        <f t="shared" si="24"/>
        <v>3.2967938679633324E-3</v>
      </c>
      <c r="D503" s="9">
        <f t="shared" si="25"/>
        <v>6.0481324185995833E-2</v>
      </c>
    </row>
    <row r="504" spans="1:4" x14ac:dyDescent="0.35">
      <c r="A504" s="5">
        <v>36831</v>
      </c>
      <c r="B504" s="6">
        <v>4880.3</v>
      </c>
      <c r="C504" s="9">
        <f t="shared" si="24"/>
        <v>2.2796352583587254E-3</v>
      </c>
      <c r="D504" s="9">
        <f t="shared" si="25"/>
        <v>5.8518598850450187E-2</v>
      </c>
    </row>
    <row r="505" spans="1:4" x14ac:dyDescent="0.35">
      <c r="A505" s="5">
        <v>36861</v>
      </c>
      <c r="B505" s="6">
        <v>4925</v>
      </c>
      <c r="C505" s="9">
        <f t="shared" si="24"/>
        <v>9.1592729955125574E-3</v>
      </c>
      <c r="D505" s="9">
        <f t="shared" si="25"/>
        <v>6.1880120741699018E-2</v>
      </c>
    </row>
    <row r="506" spans="1:4" x14ac:dyDescent="0.35">
      <c r="A506" s="5">
        <v>36892</v>
      </c>
      <c r="B506" s="6">
        <v>4975.7</v>
      </c>
      <c r="C506" s="9">
        <f t="shared" si="24"/>
        <v>1.029441624365468E-2</v>
      </c>
      <c r="D506" s="9">
        <f t="shared" si="25"/>
        <v>6.6328061377566305E-2</v>
      </c>
    </row>
    <row r="507" spans="1:4" x14ac:dyDescent="0.35">
      <c r="A507" s="5">
        <v>36923</v>
      </c>
      <c r="B507" s="6">
        <v>5014.1000000000004</v>
      </c>
      <c r="C507" s="9">
        <f t="shared" si="24"/>
        <v>7.7175070844304194E-3</v>
      </c>
      <c r="D507" s="9">
        <f t="shared" si="25"/>
        <v>7.1526264050946864E-2</v>
      </c>
    </row>
    <row r="508" spans="1:4" x14ac:dyDescent="0.35">
      <c r="A508" s="5">
        <v>36951</v>
      </c>
      <c r="B508" s="6">
        <v>5072</v>
      </c>
      <c r="C508" s="9">
        <f t="shared" si="24"/>
        <v>1.1547436229831787E-2</v>
      </c>
      <c r="D508" s="9">
        <f t="shared" si="25"/>
        <v>7.6812024967092718E-2</v>
      </c>
    </row>
    <row r="509" spans="1:4" x14ac:dyDescent="0.35">
      <c r="A509" s="5">
        <v>36982</v>
      </c>
      <c r="B509" s="6">
        <v>5135.8999999999996</v>
      </c>
      <c r="C509" s="9">
        <f t="shared" si="24"/>
        <v>1.2598580441640417E-2</v>
      </c>
      <c r="D509" s="9">
        <f t="shared" si="25"/>
        <v>7.7589643524055063E-2</v>
      </c>
    </row>
    <row r="510" spans="1:4" x14ac:dyDescent="0.35">
      <c r="A510" s="5">
        <v>37012</v>
      </c>
      <c r="B510" s="6">
        <v>5133</v>
      </c>
      <c r="C510" s="9">
        <f t="shared" si="24"/>
        <v>-5.6465273856576292E-4</v>
      </c>
      <c r="D510" s="9">
        <f t="shared" si="25"/>
        <v>7.9745051431456382E-2</v>
      </c>
    </row>
    <row r="511" spans="1:4" x14ac:dyDescent="0.35">
      <c r="A511" s="5">
        <v>37043</v>
      </c>
      <c r="B511" s="6">
        <v>5173.5</v>
      </c>
      <c r="C511" s="9">
        <f t="shared" si="24"/>
        <v>7.8901227352425884E-3</v>
      </c>
      <c r="D511" s="9">
        <f t="shared" si="25"/>
        <v>8.4182069659248127E-2</v>
      </c>
    </row>
    <row r="512" spans="1:4" x14ac:dyDescent="0.35">
      <c r="A512" s="5">
        <v>37073</v>
      </c>
      <c r="B512" s="6">
        <v>5203.3999999999996</v>
      </c>
      <c r="C512" s="9">
        <f t="shared" si="24"/>
        <v>5.7794529815404783E-3</v>
      </c>
      <c r="D512" s="9">
        <f t="shared" si="25"/>
        <v>8.6440890299411155E-2</v>
      </c>
    </row>
    <row r="513" spans="1:4" x14ac:dyDescent="0.35">
      <c r="A513" s="5">
        <v>37104</v>
      </c>
      <c r="B513" s="6">
        <v>5237.2</v>
      </c>
      <c r="C513" s="9">
        <f t="shared" si="24"/>
        <v>6.4957527770304058E-3</v>
      </c>
      <c r="D513" s="9">
        <f t="shared" si="25"/>
        <v>8.7119875454073625E-2</v>
      </c>
    </row>
    <row r="514" spans="1:4" x14ac:dyDescent="0.35">
      <c r="A514" s="5">
        <v>37135</v>
      </c>
      <c r="B514" s="6">
        <v>5348.4</v>
      </c>
      <c r="C514" s="9">
        <f t="shared" si="24"/>
        <v>2.1232719773925046E-2</v>
      </c>
      <c r="D514" s="9">
        <f t="shared" si="25"/>
        <v>0.10203577021346733</v>
      </c>
    </row>
    <row r="515" spans="1:4" x14ac:dyDescent="0.35">
      <c r="A515" s="5">
        <v>37165</v>
      </c>
      <c r="B515" s="6">
        <v>5337.1</v>
      </c>
      <c r="C515" s="9">
        <f t="shared" si="24"/>
        <v>-2.1127813925658767E-3</v>
      </c>
      <c r="D515" s="9">
        <f t="shared" si="25"/>
        <v>9.6093814178920711E-2</v>
      </c>
    </row>
    <row r="516" spans="1:4" x14ac:dyDescent="0.35">
      <c r="A516" s="5">
        <v>37196</v>
      </c>
      <c r="B516" s="6">
        <v>5380.8</v>
      </c>
      <c r="C516" s="9">
        <f t="shared" ref="C516:C579" si="26">B516/B515-1</f>
        <v>8.1879672481308674E-3</v>
      </c>
      <c r="D516" s="9">
        <f t="shared" si="25"/>
        <v>0.10255517078868093</v>
      </c>
    </row>
    <row r="517" spans="1:4" x14ac:dyDescent="0.35">
      <c r="A517" s="5">
        <v>37226</v>
      </c>
      <c r="B517" s="6">
        <v>5433.8</v>
      </c>
      <c r="C517" s="9">
        <f t="shared" si="26"/>
        <v>9.849836455545713E-3</v>
      </c>
      <c r="D517" s="9">
        <f t="shared" si="25"/>
        <v>0.10330964467005077</v>
      </c>
    </row>
    <row r="518" spans="1:4" x14ac:dyDescent="0.35">
      <c r="A518" s="5">
        <v>37257</v>
      </c>
      <c r="B518" s="6">
        <v>5454.1</v>
      </c>
      <c r="C518" s="9">
        <f t="shared" si="26"/>
        <v>3.7358754462806232E-3</v>
      </c>
      <c r="D518" s="9">
        <f t="shared" si="25"/>
        <v>9.6147275760194661E-2</v>
      </c>
    </row>
    <row r="519" spans="1:4" x14ac:dyDescent="0.35">
      <c r="A519" s="5">
        <v>37288</v>
      </c>
      <c r="B519" s="6">
        <v>5483.4</v>
      </c>
      <c r="C519" s="9">
        <f t="shared" si="26"/>
        <v>5.3721053886066628E-3</v>
      </c>
      <c r="D519" s="9">
        <f t="shared" si="25"/>
        <v>9.3596059113300267E-2</v>
      </c>
    </row>
    <row r="520" spans="1:4" x14ac:dyDescent="0.35">
      <c r="A520" s="5">
        <v>37316</v>
      </c>
      <c r="B520" s="6">
        <v>5495.2</v>
      </c>
      <c r="C520" s="9">
        <f t="shared" si="26"/>
        <v>2.1519495203705663E-3</v>
      </c>
      <c r="D520" s="9">
        <f t="shared" si="25"/>
        <v>8.3438485804416374E-2</v>
      </c>
    </row>
    <row r="521" spans="1:4" x14ac:dyDescent="0.35">
      <c r="A521" s="5">
        <v>37347</v>
      </c>
      <c r="B521" s="6">
        <v>5495.4</v>
      </c>
      <c r="C521" s="9">
        <f t="shared" si="26"/>
        <v>3.6395399621413915E-5</v>
      </c>
      <c r="D521" s="9">
        <f t="shared" si="25"/>
        <v>6.9997468798068452E-2</v>
      </c>
    </row>
    <row r="522" spans="1:4" x14ac:dyDescent="0.35">
      <c r="A522" s="5">
        <v>37377</v>
      </c>
      <c r="B522" s="6">
        <v>5521.5</v>
      </c>
      <c r="C522" s="9">
        <f t="shared" si="26"/>
        <v>4.7494267933181344E-3</v>
      </c>
      <c r="D522" s="9">
        <f t="shared" si="25"/>
        <v>7.5686732904734155E-2</v>
      </c>
    </row>
    <row r="523" spans="1:4" x14ac:dyDescent="0.35">
      <c r="A523" s="5">
        <v>37408</v>
      </c>
      <c r="B523" s="6">
        <v>5546.5</v>
      </c>
      <c r="C523" s="9">
        <f t="shared" si="26"/>
        <v>4.5277551390021653E-3</v>
      </c>
      <c r="D523" s="9">
        <f t="shared" si="25"/>
        <v>7.2098192712863662E-2</v>
      </c>
    </row>
    <row r="524" spans="1:4" x14ac:dyDescent="0.35">
      <c r="A524" s="5">
        <v>37438</v>
      </c>
      <c r="B524" s="6">
        <v>5589.1</v>
      </c>
      <c r="C524" s="9">
        <f t="shared" si="26"/>
        <v>7.6805192463715866E-3</v>
      </c>
      <c r="D524" s="9">
        <f t="shared" si="25"/>
        <v>7.4124610831379556E-2</v>
      </c>
    </row>
    <row r="525" spans="1:4" x14ac:dyDescent="0.35">
      <c r="A525" s="5">
        <v>37469</v>
      </c>
      <c r="B525" s="6">
        <v>5631.6</v>
      </c>
      <c r="C525" s="9">
        <f t="shared" si="26"/>
        <v>7.604086525558662E-3</v>
      </c>
      <c r="D525" s="9">
        <f t="shared" si="25"/>
        <v>7.5307416176582986E-2</v>
      </c>
    </row>
    <row r="526" spans="1:4" x14ac:dyDescent="0.35">
      <c r="A526" s="5">
        <v>37500</v>
      </c>
      <c r="B526" s="6">
        <v>5656</v>
      </c>
      <c r="C526" s="9">
        <f t="shared" si="26"/>
        <v>4.3326940833865457E-3</v>
      </c>
      <c r="D526" s="9">
        <f t="shared" si="25"/>
        <v>5.7512527110911815E-2</v>
      </c>
    </row>
    <row r="527" spans="1:4" x14ac:dyDescent="0.35">
      <c r="A527" s="5">
        <v>37530</v>
      </c>
      <c r="B527" s="6">
        <v>5700.4</v>
      </c>
      <c r="C527" s="9">
        <f t="shared" si="26"/>
        <v>7.8500707213577936E-3</v>
      </c>
      <c r="D527" s="9">
        <f t="shared" ref="D527:D590" si="27">B527/B515-1</f>
        <v>6.8070675085720511E-2</v>
      </c>
    </row>
    <row r="528" spans="1:4" x14ac:dyDescent="0.35">
      <c r="A528" s="5">
        <v>37561</v>
      </c>
      <c r="B528" s="6">
        <v>5750.6</v>
      </c>
      <c r="C528" s="9">
        <f t="shared" si="26"/>
        <v>8.8063995509088944E-3</v>
      </c>
      <c r="D528" s="9">
        <f t="shared" si="27"/>
        <v>6.8725840023788232E-2</v>
      </c>
    </row>
    <row r="529" spans="1:4" x14ac:dyDescent="0.35">
      <c r="A529" s="5">
        <v>37591</v>
      </c>
      <c r="B529" s="6">
        <v>5772</v>
      </c>
      <c r="C529" s="9">
        <f t="shared" si="26"/>
        <v>3.7213508155669039E-3</v>
      </c>
      <c r="D529" s="9">
        <f t="shared" si="27"/>
        <v>6.2240053001582751E-2</v>
      </c>
    </row>
    <row r="530" spans="1:4" x14ac:dyDescent="0.35">
      <c r="A530" s="5">
        <v>37622</v>
      </c>
      <c r="B530" s="6">
        <v>5804.6</v>
      </c>
      <c r="C530" s="9">
        <f t="shared" si="26"/>
        <v>5.6479556479556159E-3</v>
      </c>
      <c r="D530" s="9">
        <f t="shared" si="27"/>
        <v>6.4263581525824565E-2</v>
      </c>
    </row>
    <row r="531" spans="1:4" x14ac:dyDescent="0.35">
      <c r="A531" s="5">
        <v>37653</v>
      </c>
      <c r="B531" s="6">
        <v>5840.7</v>
      </c>
      <c r="C531" s="9">
        <f t="shared" si="26"/>
        <v>6.2192054577403511E-3</v>
      </c>
      <c r="D531" s="9">
        <f t="shared" si="27"/>
        <v>6.5160302002407411E-2</v>
      </c>
    </row>
    <row r="532" spans="1:4" x14ac:dyDescent="0.35">
      <c r="A532" s="5">
        <v>37681</v>
      </c>
      <c r="B532" s="6">
        <v>5861.4</v>
      </c>
      <c r="C532" s="9">
        <f t="shared" si="26"/>
        <v>3.5440957419488051E-3</v>
      </c>
      <c r="D532" s="9">
        <f t="shared" si="27"/>
        <v>6.6639976706944104E-2</v>
      </c>
    </row>
    <row r="533" spans="1:4" x14ac:dyDescent="0.35">
      <c r="A533" s="5">
        <v>37712</v>
      </c>
      <c r="B533" s="6">
        <v>5898.8</v>
      </c>
      <c r="C533" s="9">
        <f t="shared" si="26"/>
        <v>6.3807281536836236E-3</v>
      </c>
      <c r="D533" s="9">
        <f t="shared" si="27"/>
        <v>7.3406849364923588E-2</v>
      </c>
    </row>
    <row r="534" spans="1:4" x14ac:dyDescent="0.35">
      <c r="A534" s="5">
        <v>37742</v>
      </c>
      <c r="B534" s="6">
        <v>5959.3</v>
      </c>
      <c r="C534" s="9">
        <f t="shared" si="26"/>
        <v>1.0256323319997263E-2</v>
      </c>
      <c r="D534" s="9">
        <f t="shared" si="27"/>
        <v>7.9290047994204471E-2</v>
      </c>
    </row>
    <row r="535" spans="1:4" x14ac:dyDescent="0.35">
      <c r="A535" s="5">
        <v>37773</v>
      </c>
      <c r="B535" s="6">
        <v>5996</v>
      </c>
      <c r="C535" s="9">
        <f t="shared" si="26"/>
        <v>6.1584414276845134E-3</v>
      </c>
      <c r="D535" s="9">
        <f t="shared" si="27"/>
        <v>8.1042098620751846E-2</v>
      </c>
    </row>
    <row r="536" spans="1:4" x14ac:dyDescent="0.35">
      <c r="A536" s="5">
        <v>37803</v>
      </c>
      <c r="B536" s="6">
        <v>6042.7</v>
      </c>
      <c r="C536" s="9">
        <f t="shared" si="26"/>
        <v>7.7885256837890715E-3</v>
      </c>
      <c r="D536" s="9">
        <f t="shared" si="27"/>
        <v>8.1157968188080298E-2</v>
      </c>
    </row>
    <row r="537" spans="1:4" x14ac:dyDescent="0.35">
      <c r="A537" s="5">
        <v>37834</v>
      </c>
      <c r="B537" s="6">
        <v>6100.8</v>
      </c>
      <c r="C537" s="9">
        <f t="shared" si="26"/>
        <v>9.6149072434508209E-3</v>
      </c>
      <c r="D537" s="9">
        <f t="shared" si="27"/>
        <v>8.3315576390368573E-2</v>
      </c>
    </row>
    <row r="538" spans="1:4" x14ac:dyDescent="0.35">
      <c r="A538" s="5">
        <v>37865</v>
      </c>
      <c r="B538" s="6">
        <v>6072.8</v>
      </c>
      <c r="C538" s="9">
        <f t="shared" si="26"/>
        <v>-4.5895620246525493E-3</v>
      </c>
      <c r="D538" s="9">
        <f t="shared" si="27"/>
        <v>7.3691654879773694E-2</v>
      </c>
    </row>
    <row r="539" spans="1:4" x14ac:dyDescent="0.35">
      <c r="A539" s="5">
        <v>37895</v>
      </c>
      <c r="B539" s="6">
        <v>6063.6</v>
      </c>
      <c r="C539" s="9">
        <f t="shared" si="26"/>
        <v>-1.5149519167434455E-3</v>
      </c>
      <c r="D539" s="9">
        <f t="shared" si="27"/>
        <v>6.3714827029682342E-2</v>
      </c>
    </row>
    <row r="540" spans="1:4" x14ac:dyDescent="0.35">
      <c r="A540" s="5">
        <v>37926</v>
      </c>
      <c r="B540" s="6">
        <v>6069.1</v>
      </c>
      <c r="C540" s="9">
        <f t="shared" si="26"/>
        <v>9.0705191635342963E-4</v>
      </c>
      <c r="D540" s="9">
        <f t="shared" si="27"/>
        <v>5.5385524988696755E-2</v>
      </c>
    </row>
    <row r="541" spans="1:4" x14ac:dyDescent="0.35">
      <c r="A541" s="5">
        <v>37956</v>
      </c>
      <c r="B541" s="6">
        <v>6067.3</v>
      </c>
      <c r="C541" s="9">
        <f t="shared" si="26"/>
        <v>-2.9658433705159748E-4</v>
      </c>
      <c r="D541" s="9">
        <f t="shared" si="27"/>
        <v>5.1160776160776189E-2</v>
      </c>
    </row>
    <row r="542" spans="1:4" x14ac:dyDescent="0.35">
      <c r="A542" s="5">
        <v>37987</v>
      </c>
      <c r="B542" s="6">
        <v>6075.5</v>
      </c>
      <c r="C542" s="9">
        <f t="shared" si="26"/>
        <v>1.351507260231033E-3</v>
      </c>
      <c r="D542" s="9">
        <f t="shared" si="27"/>
        <v>4.6669882506977123E-2</v>
      </c>
    </row>
    <row r="543" spans="1:4" x14ac:dyDescent="0.35">
      <c r="A543" s="5">
        <v>38018</v>
      </c>
      <c r="B543" s="6">
        <v>6114.3</v>
      </c>
      <c r="C543" s="9">
        <f t="shared" si="26"/>
        <v>6.3863056538557839E-3</v>
      </c>
      <c r="D543" s="9">
        <f t="shared" si="27"/>
        <v>4.6843700241409492E-2</v>
      </c>
    </row>
    <row r="544" spans="1:4" x14ac:dyDescent="0.35">
      <c r="A544" s="5">
        <v>38047</v>
      </c>
      <c r="B544" s="6">
        <v>6150.1</v>
      </c>
      <c r="C544" s="9">
        <f t="shared" si="26"/>
        <v>5.8551265067137148E-3</v>
      </c>
      <c r="D544" s="9">
        <f t="shared" si="27"/>
        <v>4.9254444330706137E-2</v>
      </c>
    </row>
    <row r="545" spans="1:4" x14ac:dyDescent="0.35">
      <c r="A545" s="5">
        <v>38078</v>
      </c>
      <c r="B545" s="6">
        <v>6191.2</v>
      </c>
      <c r="C545" s="9">
        <f t="shared" si="26"/>
        <v>6.6828181655582686E-3</v>
      </c>
      <c r="D545" s="9">
        <f t="shared" si="27"/>
        <v>4.9569403946565282E-2</v>
      </c>
    </row>
    <row r="546" spans="1:4" x14ac:dyDescent="0.35">
      <c r="A546" s="5">
        <v>38108</v>
      </c>
      <c r="B546" s="6">
        <v>6268.1</v>
      </c>
      <c r="C546" s="9">
        <f t="shared" si="26"/>
        <v>1.2420855407675457E-2</v>
      </c>
      <c r="D546" s="9">
        <f t="shared" si="27"/>
        <v>5.181816656318694E-2</v>
      </c>
    </row>
    <row r="547" spans="1:4" x14ac:dyDescent="0.35">
      <c r="A547" s="5">
        <v>38139</v>
      </c>
      <c r="B547" s="6">
        <v>6270.5</v>
      </c>
      <c r="C547" s="9">
        <f t="shared" si="26"/>
        <v>3.8289114723744078E-4</v>
      </c>
      <c r="D547" s="9">
        <f t="shared" si="27"/>
        <v>4.5780520346897946E-2</v>
      </c>
    </row>
    <row r="548" spans="1:4" x14ac:dyDescent="0.35">
      <c r="A548" s="5">
        <v>38169</v>
      </c>
      <c r="B548" s="6">
        <v>6284.3</v>
      </c>
      <c r="C548" s="9">
        <f t="shared" si="26"/>
        <v>2.200781436886956E-3</v>
      </c>
      <c r="D548" s="9">
        <f t="shared" si="27"/>
        <v>3.9982127194797101E-2</v>
      </c>
    </row>
    <row r="549" spans="1:4" x14ac:dyDescent="0.35">
      <c r="A549" s="5">
        <v>38200</v>
      </c>
      <c r="B549" s="6">
        <v>6310.6</v>
      </c>
      <c r="C549" s="9">
        <f t="shared" si="26"/>
        <v>4.1850325414127809E-3</v>
      </c>
      <c r="D549" s="9">
        <f t="shared" si="27"/>
        <v>3.4388932599003441E-2</v>
      </c>
    </row>
    <row r="550" spans="1:4" x14ac:dyDescent="0.35">
      <c r="A550" s="5">
        <v>38231</v>
      </c>
      <c r="B550" s="6">
        <v>6345.3</v>
      </c>
      <c r="C550" s="9">
        <f t="shared" si="26"/>
        <v>5.498684752638372E-3</v>
      </c>
      <c r="D550" s="9">
        <f t="shared" si="27"/>
        <v>4.4872217099196421E-2</v>
      </c>
    </row>
    <row r="551" spans="1:4" x14ac:dyDescent="0.35">
      <c r="A551" s="5">
        <v>38261</v>
      </c>
      <c r="B551" s="6">
        <v>6373.3</v>
      </c>
      <c r="C551" s="9">
        <f t="shared" si="26"/>
        <v>4.4127149228563312E-3</v>
      </c>
      <c r="D551" s="9">
        <f t="shared" si="27"/>
        <v>5.1075268817204256E-2</v>
      </c>
    </row>
    <row r="552" spans="1:4" x14ac:dyDescent="0.35">
      <c r="A552" s="5">
        <v>38292</v>
      </c>
      <c r="B552" s="6">
        <v>6399.8</v>
      </c>
      <c r="C552" s="9">
        <f t="shared" si="26"/>
        <v>4.1579715375079651E-3</v>
      </c>
      <c r="D552" s="9">
        <f t="shared" si="27"/>
        <v>5.4489133479428631E-2</v>
      </c>
    </row>
    <row r="553" spans="1:4" x14ac:dyDescent="0.35">
      <c r="A553" s="5">
        <v>38322</v>
      </c>
      <c r="B553" s="6">
        <v>6418.3</v>
      </c>
      <c r="C553" s="9">
        <f t="shared" si="26"/>
        <v>2.8907153348542991E-3</v>
      </c>
      <c r="D553" s="9">
        <f t="shared" si="27"/>
        <v>5.7851103456232567E-2</v>
      </c>
    </row>
    <row r="554" spans="1:4" x14ac:dyDescent="0.35">
      <c r="A554" s="5">
        <v>38353</v>
      </c>
      <c r="B554" s="6">
        <v>6424.5</v>
      </c>
      <c r="C554" s="9">
        <f t="shared" si="26"/>
        <v>9.6598787841006839E-4</v>
      </c>
      <c r="D554" s="9">
        <f t="shared" si="27"/>
        <v>5.7443831783392296E-2</v>
      </c>
    </row>
    <row r="555" spans="1:4" x14ac:dyDescent="0.35">
      <c r="A555" s="5">
        <v>38384</v>
      </c>
      <c r="B555" s="6">
        <v>6432.8</v>
      </c>
      <c r="C555" s="9">
        <f t="shared" si="26"/>
        <v>1.2919293330220238E-3</v>
      </c>
      <c r="D555" s="9">
        <f t="shared" si="27"/>
        <v>5.209099978738374E-2</v>
      </c>
    </row>
    <row r="556" spans="1:4" x14ac:dyDescent="0.35">
      <c r="A556" s="5">
        <v>38412</v>
      </c>
      <c r="B556" s="6">
        <v>6441.9</v>
      </c>
      <c r="C556" s="9">
        <f t="shared" si="26"/>
        <v>1.414625046635809E-3</v>
      </c>
      <c r="D556" s="9">
        <f t="shared" si="27"/>
        <v>4.744638298564241E-2</v>
      </c>
    </row>
    <row r="557" spans="1:4" x14ac:dyDescent="0.35">
      <c r="A557" s="5">
        <v>38443</v>
      </c>
      <c r="B557" s="6">
        <v>6455.9</v>
      </c>
      <c r="C557" s="9">
        <f t="shared" si="26"/>
        <v>2.1732718607863077E-3</v>
      </c>
      <c r="D557" s="9">
        <f t="shared" si="27"/>
        <v>4.2754231812895727E-2</v>
      </c>
    </row>
    <row r="558" spans="1:4" x14ac:dyDescent="0.35">
      <c r="A558" s="5">
        <v>38473</v>
      </c>
      <c r="B558" s="6">
        <v>6473.3</v>
      </c>
      <c r="C558" s="9">
        <f t="shared" si="26"/>
        <v>2.6952090335972123E-3</v>
      </c>
      <c r="D558" s="9">
        <f t="shared" si="27"/>
        <v>3.2737193088814731E-2</v>
      </c>
    </row>
    <row r="559" spans="1:4" x14ac:dyDescent="0.35">
      <c r="A559" s="5">
        <v>38504</v>
      </c>
      <c r="B559" s="6">
        <v>6505.8</v>
      </c>
      <c r="C559" s="9">
        <f t="shared" si="26"/>
        <v>5.0206231751965813E-3</v>
      </c>
      <c r="D559" s="9">
        <f t="shared" si="27"/>
        <v>3.7524918268080798E-2</v>
      </c>
    </row>
    <row r="560" spans="1:4" x14ac:dyDescent="0.35">
      <c r="A560" s="5">
        <v>38534</v>
      </c>
      <c r="B560" s="6">
        <v>6537.4</v>
      </c>
      <c r="C560" s="9">
        <f t="shared" si="26"/>
        <v>4.857204340741994E-3</v>
      </c>
      <c r="D560" s="9">
        <f t="shared" si="27"/>
        <v>4.0274970959374823E-2</v>
      </c>
    </row>
    <row r="561" spans="1:4" x14ac:dyDescent="0.35">
      <c r="A561" s="5">
        <v>38565</v>
      </c>
      <c r="B561" s="6">
        <v>6570.2</v>
      </c>
      <c r="C561" s="9">
        <f t="shared" si="26"/>
        <v>5.0172851592376055E-3</v>
      </c>
      <c r="D561" s="9">
        <f t="shared" si="27"/>
        <v>4.1137134345387016E-2</v>
      </c>
    </row>
    <row r="562" spans="1:4" x14ac:dyDescent="0.35">
      <c r="A562" s="5">
        <v>38596</v>
      </c>
      <c r="B562" s="6">
        <v>6604.3</v>
      </c>
      <c r="C562" s="9">
        <f t="shared" si="26"/>
        <v>5.1901007579677749E-3</v>
      </c>
      <c r="D562" s="9">
        <f t="shared" si="27"/>
        <v>4.0817613036420619E-2</v>
      </c>
    </row>
    <row r="563" spans="1:4" x14ac:dyDescent="0.35">
      <c r="A563" s="5">
        <v>38626</v>
      </c>
      <c r="B563" s="6">
        <v>6638.6</v>
      </c>
      <c r="C563" s="9">
        <f t="shared" si="26"/>
        <v>5.193585997002037E-3</v>
      </c>
      <c r="D563" s="9">
        <f t="shared" si="27"/>
        <v>4.1626786750976752E-2</v>
      </c>
    </row>
    <row r="564" spans="1:4" x14ac:dyDescent="0.35">
      <c r="A564" s="5">
        <v>38657</v>
      </c>
      <c r="B564" s="6">
        <v>6655</v>
      </c>
      <c r="C564" s="9">
        <f t="shared" si="26"/>
        <v>2.4704003856235168E-3</v>
      </c>
      <c r="D564" s="9">
        <f t="shared" si="27"/>
        <v>3.9876246132691584E-2</v>
      </c>
    </row>
    <row r="565" spans="1:4" x14ac:dyDescent="0.35">
      <c r="A565" s="5">
        <v>38687</v>
      </c>
      <c r="B565" s="6">
        <v>6681.9</v>
      </c>
      <c r="C565" s="9">
        <f t="shared" si="26"/>
        <v>4.0420736288504511E-3</v>
      </c>
      <c r="D565" s="9">
        <f t="shared" si="27"/>
        <v>4.1070065282083901E-2</v>
      </c>
    </row>
    <row r="566" spans="1:4" x14ac:dyDescent="0.35">
      <c r="A566" s="5">
        <v>38718</v>
      </c>
      <c r="B566" s="6">
        <v>6724.3</v>
      </c>
      <c r="C566" s="9">
        <f t="shared" si="26"/>
        <v>6.3455005312860191E-3</v>
      </c>
      <c r="D566" s="9">
        <f t="shared" si="27"/>
        <v>4.6665110125301501E-2</v>
      </c>
    </row>
    <row r="567" spans="1:4" x14ac:dyDescent="0.35">
      <c r="A567" s="5">
        <v>38749</v>
      </c>
      <c r="B567" s="6">
        <v>6748.6</v>
      </c>
      <c r="C567" s="9">
        <f t="shared" si="26"/>
        <v>3.6137590529869978E-3</v>
      </c>
      <c r="D567" s="9">
        <f t="shared" si="27"/>
        <v>4.9092152717323811E-2</v>
      </c>
    </row>
    <row r="568" spans="1:4" x14ac:dyDescent="0.35">
      <c r="A568" s="5">
        <v>38777</v>
      </c>
      <c r="B568" s="6">
        <v>6762.9</v>
      </c>
      <c r="C568" s="9">
        <f t="shared" si="26"/>
        <v>2.118958006104954E-3</v>
      </c>
      <c r="D568" s="9">
        <f t="shared" si="27"/>
        <v>4.9830019093745737E-2</v>
      </c>
    </row>
    <row r="569" spans="1:4" x14ac:dyDescent="0.35">
      <c r="A569" s="5">
        <v>38808</v>
      </c>
      <c r="B569" s="6">
        <v>6800.1</v>
      </c>
      <c r="C569" s="9">
        <f t="shared" si="26"/>
        <v>5.5005988555205665E-3</v>
      </c>
      <c r="D569" s="9">
        <f t="shared" si="27"/>
        <v>5.331557180253732E-2</v>
      </c>
    </row>
    <row r="570" spans="1:4" x14ac:dyDescent="0.35">
      <c r="A570" s="5">
        <v>38838</v>
      </c>
      <c r="B570" s="6">
        <v>6806.9</v>
      </c>
      <c r="C570" s="9">
        <f t="shared" si="26"/>
        <v>9.9998529433387162E-4</v>
      </c>
      <c r="D570" s="9">
        <f t="shared" si="27"/>
        <v>5.1534765884479139E-2</v>
      </c>
    </row>
    <row r="571" spans="1:4" x14ac:dyDescent="0.35">
      <c r="A571" s="5">
        <v>38869</v>
      </c>
      <c r="B571" s="6">
        <v>6844.9</v>
      </c>
      <c r="C571" s="9">
        <f t="shared" si="26"/>
        <v>5.5825706268639586E-3</v>
      </c>
      <c r="D571" s="9">
        <f t="shared" si="27"/>
        <v>5.2122721264102667E-2</v>
      </c>
    </row>
    <row r="572" spans="1:4" x14ac:dyDescent="0.35">
      <c r="A572" s="5">
        <v>38899</v>
      </c>
      <c r="B572" s="6">
        <v>6886.3</v>
      </c>
      <c r="C572" s="9">
        <f t="shared" si="26"/>
        <v>6.0482987333636551E-3</v>
      </c>
      <c r="D572" s="9">
        <f t="shared" si="27"/>
        <v>5.3369841221280634E-2</v>
      </c>
    </row>
    <row r="573" spans="1:4" x14ac:dyDescent="0.35">
      <c r="A573" s="5">
        <v>38930</v>
      </c>
      <c r="B573" s="6">
        <v>6917.1</v>
      </c>
      <c r="C573" s="9">
        <f t="shared" si="26"/>
        <v>4.4726485921322556E-3</v>
      </c>
      <c r="D573" s="9">
        <f t="shared" si="27"/>
        <v>5.2799001552464198E-2</v>
      </c>
    </row>
    <row r="574" spans="1:4" x14ac:dyDescent="0.35">
      <c r="A574" s="5">
        <v>38961</v>
      </c>
      <c r="B574" s="6">
        <v>6944.2</v>
      </c>
      <c r="C574" s="9">
        <f t="shared" si="26"/>
        <v>3.9178268349451262E-3</v>
      </c>
      <c r="D574" s="9">
        <f t="shared" si="27"/>
        <v>5.1466468815771549E-2</v>
      </c>
    </row>
    <row r="575" spans="1:4" x14ac:dyDescent="0.35">
      <c r="A575" s="5">
        <v>38991</v>
      </c>
      <c r="B575" s="6">
        <v>6993.3</v>
      </c>
      <c r="C575" s="9">
        <f t="shared" si="26"/>
        <v>7.0706488868408357E-3</v>
      </c>
      <c r="D575" s="9">
        <f t="shared" si="27"/>
        <v>5.3429940047600377E-2</v>
      </c>
    </row>
    <row r="576" spans="1:4" x14ac:dyDescent="0.35">
      <c r="A576" s="5">
        <v>39022</v>
      </c>
      <c r="B576" s="6">
        <v>7028.4</v>
      </c>
      <c r="C576" s="9">
        <f t="shared" si="26"/>
        <v>5.0190897001414214E-3</v>
      </c>
      <c r="D576" s="9">
        <f t="shared" si="27"/>
        <v>5.6108189331329772E-2</v>
      </c>
    </row>
    <row r="577" spans="1:4" x14ac:dyDescent="0.35">
      <c r="A577" s="5">
        <v>39052</v>
      </c>
      <c r="B577" s="6">
        <v>7071.6</v>
      </c>
      <c r="C577" s="9">
        <f t="shared" si="26"/>
        <v>6.1464913778386254E-3</v>
      </c>
      <c r="D577" s="9">
        <f t="shared" si="27"/>
        <v>5.8321734835899974E-2</v>
      </c>
    </row>
    <row r="578" spans="1:4" x14ac:dyDescent="0.35">
      <c r="A578" s="5">
        <v>39083</v>
      </c>
      <c r="B578" s="6">
        <v>7109.6</v>
      </c>
      <c r="C578" s="9">
        <f t="shared" si="26"/>
        <v>5.3736071044743206E-3</v>
      </c>
      <c r="D578" s="9">
        <f t="shared" si="27"/>
        <v>5.7299644572669228E-2</v>
      </c>
    </row>
    <row r="579" spans="1:4" x14ac:dyDescent="0.35">
      <c r="A579" s="5">
        <v>39114</v>
      </c>
      <c r="B579" s="6">
        <v>7125.3</v>
      </c>
      <c r="C579" s="9">
        <f t="shared" si="26"/>
        <v>2.2082817598738647E-3</v>
      </c>
      <c r="D579" s="9">
        <f t="shared" si="27"/>
        <v>5.5818984678303707E-2</v>
      </c>
    </row>
    <row r="580" spans="1:4" x14ac:dyDescent="0.35">
      <c r="A580" s="5">
        <v>39142</v>
      </c>
      <c r="B580" s="6">
        <v>7159.1</v>
      </c>
      <c r="C580" s="9">
        <f t="shared" ref="C580:C643" si="28">B580/B579-1</f>
        <v>4.7436599160737281E-3</v>
      </c>
      <c r="D580" s="9">
        <f t="shared" si="27"/>
        <v>5.8584335122506825E-2</v>
      </c>
    </row>
    <row r="581" spans="1:4" x14ac:dyDescent="0.35">
      <c r="A581" s="5">
        <v>39173</v>
      </c>
      <c r="B581" s="6">
        <v>7231.3</v>
      </c>
      <c r="C581" s="9">
        <f t="shared" si="28"/>
        <v>1.0085066558645606E-2</v>
      </c>
      <c r="D581" s="9">
        <f t="shared" si="27"/>
        <v>6.3410832193644184E-2</v>
      </c>
    </row>
    <row r="582" spans="1:4" x14ac:dyDescent="0.35">
      <c r="A582" s="5">
        <v>39203</v>
      </c>
      <c r="B582" s="6">
        <v>7245.4</v>
      </c>
      <c r="C582" s="9">
        <f t="shared" si="28"/>
        <v>1.9498568722082776E-3</v>
      </c>
      <c r="D582" s="9">
        <f t="shared" si="27"/>
        <v>6.4419926838942931E-2</v>
      </c>
    </row>
    <row r="583" spans="1:4" x14ac:dyDescent="0.35">
      <c r="A583" s="5">
        <v>39234</v>
      </c>
      <c r="B583" s="6">
        <v>7278.6</v>
      </c>
      <c r="C583" s="9">
        <f t="shared" si="28"/>
        <v>4.5822176829437566E-3</v>
      </c>
      <c r="D583" s="9">
        <f t="shared" si="27"/>
        <v>6.3361042528013778E-2</v>
      </c>
    </row>
    <row r="584" spans="1:4" x14ac:dyDescent="0.35">
      <c r="A584" s="5">
        <v>39264</v>
      </c>
      <c r="B584" s="6">
        <v>7309</v>
      </c>
      <c r="C584" s="9">
        <f t="shared" si="28"/>
        <v>4.1766273733958581E-3</v>
      </c>
      <c r="D584" s="9">
        <f t="shared" si="27"/>
        <v>6.1382745451113108E-2</v>
      </c>
    </row>
    <row r="585" spans="1:4" x14ac:dyDescent="0.35">
      <c r="A585" s="5">
        <v>39295</v>
      </c>
      <c r="B585" s="6">
        <v>7385.1</v>
      </c>
      <c r="C585" s="9">
        <f t="shared" si="28"/>
        <v>1.041182104255034E-2</v>
      </c>
      <c r="D585" s="9">
        <f t="shared" si="27"/>
        <v>6.7658411762154591E-2</v>
      </c>
    </row>
    <row r="586" spans="1:4" x14ac:dyDescent="0.35">
      <c r="A586" s="5">
        <v>39326</v>
      </c>
      <c r="B586" s="6">
        <v>7403.2</v>
      </c>
      <c r="C586" s="9">
        <f t="shared" si="28"/>
        <v>2.4508808276122451E-3</v>
      </c>
      <c r="D586" s="9">
        <f t="shared" si="27"/>
        <v>6.6098326661098383E-2</v>
      </c>
    </row>
    <row r="587" spans="1:4" x14ac:dyDescent="0.35">
      <c r="A587" s="5">
        <v>39356</v>
      </c>
      <c r="B587" s="6">
        <v>7417.2</v>
      </c>
      <c r="C587" s="9">
        <f t="shared" si="28"/>
        <v>1.8910741301059186E-3</v>
      </c>
      <c r="D587" s="9">
        <f t="shared" si="27"/>
        <v>6.0615160224786635E-2</v>
      </c>
    </row>
    <row r="588" spans="1:4" x14ac:dyDescent="0.35">
      <c r="A588" s="5">
        <v>39387</v>
      </c>
      <c r="B588" s="6">
        <v>7441.8</v>
      </c>
      <c r="C588" s="9">
        <f t="shared" si="28"/>
        <v>3.3166154343957643E-3</v>
      </c>
      <c r="D588" s="9">
        <f t="shared" si="27"/>
        <v>5.8818507768482187E-2</v>
      </c>
    </row>
    <row r="589" spans="1:4" x14ac:dyDescent="0.35">
      <c r="A589" s="5">
        <v>39417</v>
      </c>
      <c r="B589" s="6">
        <v>7471.6</v>
      </c>
      <c r="C589" s="9">
        <f t="shared" si="28"/>
        <v>4.0044075358112163E-3</v>
      </c>
      <c r="D589" s="9">
        <f t="shared" si="27"/>
        <v>5.6564285310255036E-2</v>
      </c>
    </row>
    <row r="590" spans="1:4" x14ac:dyDescent="0.35">
      <c r="A590" s="5">
        <v>39448</v>
      </c>
      <c r="B590" s="6">
        <v>7505.5</v>
      </c>
      <c r="C590" s="9">
        <f t="shared" si="28"/>
        <v>4.5371807912628626E-3</v>
      </c>
      <c r="D590" s="9">
        <f t="shared" si="27"/>
        <v>5.5685270620006611E-2</v>
      </c>
    </row>
    <row r="591" spans="1:4" x14ac:dyDescent="0.35">
      <c r="A591" s="5">
        <v>39479</v>
      </c>
      <c r="B591" s="6">
        <v>7590.6</v>
      </c>
      <c r="C591" s="9">
        <f t="shared" si="28"/>
        <v>1.1338351875291419E-2</v>
      </c>
      <c r="D591" s="9">
        <f t="shared" ref="D591:D654" si="29">B591/B579-1</f>
        <v>6.5302513578375576E-2</v>
      </c>
    </row>
    <row r="592" spans="1:4" x14ac:dyDescent="0.35">
      <c r="A592" s="5">
        <v>39508</v>
      </c>
      <c r="B592" s="6">
        <v>7656.2</v>
      </c>
      <c r="C592" s="9">
        <f t="shared" si="28"/>
        <v>8.642268068400405E-3</v>
      </c>
      <c r="D592" s="9">
        <f t="shared" si="29"/>
        <v>6.9436102303362057E-2</v>
      </c>
    </row>
    <row r="593" spans="1:4" x14ac:dyDescent="0.35">
      <c r="A593" s="5">
        <v>39539</v>
      </c>
      <c r="B593" s="6">
        <v>7699.2</v>
      </c>
      <c r="C593" s="9">
        <f t="shared" si="28"/>
        <v>5.616363208902575E-3</v>
      </c>
      <c r="D593" s="9">
        <f t="shared" si="29"/>
        <v>6.4704824858600851E-2</v>
      </c>
    </row>
    <row r="594" spans="1:4" x14ac:dyDescent="0.35">
      <c r="A594" s="5">
        <v>39569</v>
      </c>
      <c r="B594" s="6">
        <v>7711.2</v>
      </c>
      <c r="C594" s="9">
        <f t="shared" si="28"/>
        <v>1.5586034912717928E-3</v>
      </c>
      <c r="D594" s="9">
        <f t="shared" si="29"/>
        <v>6.4289066166119291E-2</v>
      </c>
    </row>
    <row r="595" spans="1:4" x14ac:dyDescent="0.35">
      <c r="A595" s="5">
        <v>39600</v>
      </c>
      <c r="B595" s="6">
        <v>7728.9</v>
      </c>
      <c r="C595" s="9">
        <f t="shared" si="28"/>
        <v>2.2953625894801544E-3</v>
      </c>
      <c r="D595" s="9">
        <f t="shared" si="29"/>
        <v>6.1866292968427938E-2</v>
      </c>
    </row>
    <row r="596" spans="1:4" x14ac:dyDescent="0.35">
      <c r="A596" s="5">
        <v>39630</v>
      </c>
      <c r="B596" s="6">
        <v>7775.4</v>
      </c>
      <c r="C596" s="9">
        <f t="shared" si="28"/>
        <v>6.0163800799595268E-3</v>
      </c>
      <c r="D596" s="9">
        <f t="shared" si="29"/>
        <v>6.3811738951977004E-2</v>
      </c>
    </row>
    <row r="597" spans="1:4" x14ac:dyDescent="0.35">
      <c r="A597" s="5">
        <v>39661</v>
      </c>
      <c r="B597" s="6">
        <v>7790.2</v>
      </c>
      <c r="C597" s="9">
        <f t="shared" si="28"/>
        <v>1.9034390513672506E-3</v>
      </c>
      <c r="D597" s="9">
        <f t="shared" si="29"/>
        <v>5.4853691893136158E-2</v>
      </c>
    </row>
    <row r="598" spans="1:4" x14ac:dyDescent="0.35">
      <c r="A598" s="5">
        <v>39692</v>
      </c>
      <c r="B598" s="6">
        <v>7859.5</v>
      </c>
      <c r="C598" s="9">
        <f t="shared" si="28"/>
        <v>8.8957921491104042E-3</v>
      </c>
      <c r="D598" s="9">
        <f t="shared" si="29"/>
        <v>6.1635508969094532E-2</v>
      </c>
    </row>
    <row r="599" spans="1:4" x14ac:dyDescent="0.35">
      <c r="A599" s="5">
        <v>39722</v>
      </c>
      <c r="B599" s="6">
        <v>7965.3</v>
      </c>
      <c r="C599" s="9">
        <f t="shared" si="28"/>
        <v>1.3461416120618352E-2</v>
      </c>
      <c r="D599" s="9">
        <f t="shared" si="29"/>
        <v>7.3895809739524365E-2</v>
      </c>
    </row>
    <row r="600" spans="1:4" x14ac:dyDescent="0.35">
      <c r="A600" s="5">
        <v>39753</v>
      </c>
      <c r="B600" s="6">
        <v>8015.8</v>
      </c>
      <c r="C600" s="9">
        <f t="shared" si="28"/>
        <v>6.3399997489108628E-3</v>
      </c>
      <c r="D600" s="9">
        <f t="shared" si="29"/>
        <v>7.7131876696498125E-2</v>
      </c>
    </row>
    <row r="601" spans="1:4" x14ac:dyDescent="0.35">
      <c r="A601" s="5">
        <v>39783</v>
      </c>
      <c r="B601" s="6">
        <v>8192.1</v>
      </c>
      <c r="C601" s="9">
        <f t="shared" si="28"/>
        <v>2.1994061728087155E-2</v>
      </c>
      <c r="D601" s="9">
        <f t="shared" si="29"/>
        <v>9.6431821832003939E-2</v>
      </c>
    </row>
    <row r="602" spans="1:4" x14ac:dyDescent="0.35">
      <c r="A602" s="5">
        <v>39814</v>
      </c>
      <c r="B602" s="6">
        <v>8273.7000000000007</v>
      </c>
      <c r="C602" s="9">
        <f t="shared" si="28"/>
        <v>9.960815908008902E-3</v>
      </c>
      <c r="D602" s="9">
        <f t="shared" si="29"/>
        <v>0.10235160882019856</v>
      </c>
    </row>
    <row r="603" spans="1:4" x14ac:dyDescent="0.35">
      <c r="A603" s="5">
        <v>39845</v>
      </c>
      <c r="B603" s="6">
        <v>8303.1</v>
      </c>
      <c r="C603" s="9">
        <f t="shared" si="28"/>
        <v>3.5534283331519756E-3</v>
      </c>
      <c r="D603" s="9">
        <f t="shared" si="29"/>
        <v>9.3866097541696281E-2</v>
      </c>
    </row>
    <row r="604" spans="1:4" x14ac:dyDescent="0.35">
      <c r="A604" s="5">
        <v>39873</v>
      </c>
      <c r="B604" s="6">
        <v>8369.2999999999993</v>
      </c>
      <c r="C604" s="9">
        <f t="shared" si="28"/>
        <v>7.9729257747105375E-3</v>
      </c>
      <c r="D604" s="9">
        <f t="shared" si="29"/>
        <v>9.3140200099265824E-2</v>
      </c>
    </row>
    <row r="605" spans="1:4" x14ac:dyDescent="0.35">
      <c r="A605" s="5">
        <v>39904</v>
      </c>
      <c r="B605" s="6">
        <v>8372.9</v>
      </c>
      <c r="C605" s="9">
        <f t="shared" si="28"/>
        <v>4.3014350065129214E-4</v>
      </c>
      <c r="D605" s="9">
        <f t="shared" si="29"/>
        <v>8.7502597672485471E-2</v>
      </c>
    </row>
    <row r="606" spans="1:4" x14ac:dyDescent="0.35">
      <c r="A606" s="5">
        <v>39934</v>
      </c>
      <c r="B606" s="6">
        <v>8430.7000000000007</v>
      </c>
      <c r="C606" s="9">
        <f t="shared" si="28"/>
        <v>6.903223494846511E-3</v>
      </c>
      <c r="D606" s="9">
        <f t="shared" si="29"/>
        <v>9.33058408548606E-2</v>
      </c>
    </row>
    <row r="607" spans="1:4" x14ac:dyDescent="0.35">
      <c r="A607" s="5">
        <v>39965</v>
      </c>
      <c r="B607" s="6">
        <v>8440.5</v>
      </c>
      <c r="C607" s="9">
        <f t="shared" si="28"/>
        <v>1.1624183045297887E-3</v>
      </c>
      <c r="D607" s="9">
        <f t="shared" si="29"/>
        <v>9.2070022901059811E-2</v>
      </c>
    </row>
    <row r="608" spans="1:4" x14ac:dyDescent="0.35">
      <c r="A608" s="5">
        <v>39995</v>
      </c>
      <c r="B608" s="6">
        <v>8445.1</v>
      </c>
      <c r="C608" s="9">
        <f t="shared" si="28"/>
        <v>5.4499141046160382E-4</v>
      </c>
      <c r="D608" s="9">
        <f t="shared" si="29"/>
        <v>8.6130617074362759E-2</v>
      </c>
    </row>
    <row r="609" spans="1:4" x14ac:dyDescent="0.35">
      <c r="A609" s="5">
        <v>40026</v>
      </c>
      <c r="B609" s="6">
        <v>8445</v>
      </c>
      <c r="C609" s="9">
        <f t="shared" si="28"/>
        <v>-1.1841186013272775E-5</v>
      </c>
      <c r="D609" s="9">
        <f t="shared" si="29"/>
        <v>8.4054324664321944E-2</v>
      </c>
    </row>
    <row r="610" spans="1:4" x14ac:dyDescent="0.35">
      <c r="A610" s="5">
        <v>40057</v>
      </c>
      <c r="B610" s="6">
        <v>8444.2000000000007</v>
      </c>
      <c r="C610" s="9">
        <f t="shared" si="28"/>
        <v>-9.4730609828230783E-5</v>
      </c>
      <c r="D610" s="9">
        <f t="shared" si="29"/>
        <v>7.4394045422736976E-2</v>
      </c>
    </row>
    <row r="611" spans="1:4" x14ac:dyDescent="0.35">
      <c r="A611" s="5">
        <v>40087</v>
      </c>
      <c r="B611" s="6">
        <v>8471.1</v>
      </c>
      <c r="C611" s="9">
        <f t="shared" si="28"/>
        <v>3.185618531062806E-3</v>
      </c>
      <c r="D611" s="9">
        <f t="shared" si="29"/>
        <v>6.3500433128695688E-2</v>
      </c>
    </row>
    <row r="612" spans="1:4" x14ac:dyDescent="0.35">
      <c r="A612" s="5">
        <v>40118</v>
      </c>
      <c r="B612" s="6">
        <v>8500.7999999999993</v>
      </c>
      <c r="C612" s="9">
        <f t="shared" si="28"/>
        <v>3.5060381768601268E-3</v>
      </c>
      <c r="D612" s="9">
        <f t="shared" si="29"/>
        <v>6.0505501634272152E-2</v>
      </c>
    </row>
    <row r="613" spans="1:4" x14ac:dyDescent="0.35">
      <c r="A613" s="5">
        <v>40148</v>
      </c>
      <c r="B613" s="6">
        <v>8496</v>
      </c>
      <c r="C613" s="9">
        <f t="shared" si="28"/>
        <v>-5.646527385656519E-4</v>
      </c>
      <c r="D613" s="9">
        <f t="shared" si="29"/>
        <v>3.7096715127989066E-2</v>
      </c>
    </row>
    <row r="614" spans="1:4" x14ac:dyDescent="0.35">
      <c r="A614" s="5">
        <v>40179</v>
      </c>
      <c r="B614" s="6">
        <v>8458.1</v>
      </c>
      <c r="C614" s="9">
        <f t="shared" si="28"/>
        <v>-4.4609227871938995E-3</v>
      </c>
      <c r="D614" s="9">
        <f t="shared" si="29"/>
        <v>2.2287489273239203E-2</v>
      </c>
    </row>
    <row r="615" spans="1:4" x14ac:dyDescent="0.35">
      <c r="A615" s="5">
        <v>40210</v>
      </c>
      <c r="B615" s="6">
        <v>8507.4</v>
      </c>
      <c r="C615" s="9">
        <f t="shared" si="28"/>
        <v>5.8287322211842962E-3</v>
      </c>
      <c r="D615" s="9">
        <f t="shared" si="29"/>
        <v>2.4605267911984585E-2</v>
      </c>
    </row>
    <row r="616" spans="1:4" x14ac:dyDescent="0.35">
      <c r="A616" s="5">
        <v>40238</v>
      </c>
      <c r="B616" s="6">
        <v>8504.5</v>
      </c>
      <c r="C616" s="9">
        <f t="shared" si="28"/>
        <v>-3.4087970472762574E-4</v>
      </c>
      <c r="D616" s="9">
        <f t="shared" si="29"/>
        <v>1.6154278135567024E-2</v>
      </c>
    </row>
    <row r="617" spans="1:4" x14ac:dyDescent="0.35">
      <c r="A617" s="5">
        <v>40269</v>
      </c>
      <c r="B617" s="6">
        <v>8535.2000000000007</v>
      </c>
      <c r="C617" s="9">
        <f t="shared" si="28"/>
        <v>3.6098536069140152E-3</v>
      </c>
      <c r="D617" s="9">
        <f t="shared" si="29"/>
        <v>1.9383964934491127E-2</v>
      </c>
    </row>
    <row r="618" spans="1:4" x14ac:dyDescent="0.35">
      <c r="A618" s="5">
        <v>40299</v>
      </c>
      <c r="B618" s="6">
        <v>8589.9</v>
      </c>
      <c r="C618" s="9">
        <f t="shared" si="28"/>
        <v>6.4087543349891085E-3</v>
      </c>
      <c r="D618" s="9">
        <f t="shared" si="29"/>
        <v>1.8883366742974861E-2</v>
      </c>
    </row>
    <row r="619" spans="1:4" x14ac:dyDescent="0.35">
      <c r="A619" s="5">
        <v>40330</v>
      </c>
      <c r="B619" s="6">
        <v>8609</v>
      </c>
      <c r="C619" s="9">
        <f t="shared" si="28"/>
        <v>2.2235416011828768E-3</v>
      </c>
      <c r="D619" s="9">
        <f t="shared" si="29"/>
        <v>1.9963272317990555E-2</v>
      </c>
    </row>
    <row r="620" spans="1:4" x14ac:dyDescent="0.35">
      <c r="A620" s="5">
        <v>40360</v>
      </c>
      <c r="B620" s="6">
        <v>8618.7999999999993</v>
      </c>
      <c r="C620" s="9">
        <f t="shared" si="28"/>
        <v>1.1383435939131825E-3</v>
      </c>
      <c r="D620" s="9">
        <f t="shared" si="29"/>
        <v>2.0568140104912702E-2</v>
      </c>
    </row>
    <row r="621" spans="1:4" x14ac:dyDescent="0.35">
      <c r="A621" s="5">
        <v>40391</v>
      </c>
      <c r="B621" s="6">
        <v>8669.1</v>
      </c>
      <c r="C621" s="9">
        <f t="shared" si="28"/>
        <v>5.8360792685758778E-3</v>
      </c>
      <c r="D621" s="9">
        <f t="shared" si="29"/>
        <v>2.6536412078152827E-2</v>
      </c>
    </row>
    <row r="622" spans="1:4" x14ac:dyDescent="0.35">
      <c r="A622" s="5">
        <v>40422</v>
      </c>
      <c r="B622" s="6">
        <v>8700.1</v>
      </c>
      <c r="C622" s="9">
        <f t="shared" si="28"/>
        <v>3.5759190688768872E-3</v>
      </c>
      <c r="D622" s="9">
        <f t="shared" si="29"/>
        <v>3.0304824613343939E-2</v>
      </c>
    </row>
    <row r="623" spans="1:4" x14ac:dyDescent="0.35">
      <c r="A623" s="5">
        <v>40452</v>
      </c>
      <c r="B623" s="6">
        <v>8749.4</v>
      </c>
      <c r="C623" s="9">
        <f t="shared" si="28"/>
        <v>5.6666015333155517E-3</v>
      </c>
      <c r="D623" s="9">
        <f t="shared" si="29"/>
        <v>3.2852876249837681E-2</v>
      </c>
    </row>
    <row r="624" spans="1:4" x14ac:dyDescent="0.35">
      <c r="A624" s="5">
        <v>40483</v>
      </c>
      <c r="B624" s="6">
        <v>8770</v>
      </c>
      <c r="C624" s="9">
        <f t="shared" si="28"/>
        <v>2.3544471620911001E-3</v>
      </c>
      <c r="D624" s="9">
        <f t="shared" si="29"/>
        <v>3.1667607754564342E-2</v>
      </c>
    </row>
    <row r="625" spans="1:4" x14ac:dyDescent="0.35">
      <c r="A625" s="5">
        <v>40513</v>
      </c>
      <c r="B625" s="6">
        <v>8801.7999999999993</v>
      </c>
      <c r="C625" s="9">
        <f t="shared" si="28"/>
        <v>3.6259977194981197E-3</v>
      </c>
      <c r="D625" s="9">
        <f t="shared" si="29"/>
        <v>3.5993408662900128E-2</v>
      </c>
    </row>
    <row r="626" spans="1:4" x14ac:dyDescent="0.35">
      <c r="A626" s="5">
        <v>40544</v>
      </c>
      <c r="B626" s="6">
        <v>8823.1</v>
      </c>
      <c r="C626" s="9">
        <f t="shared" si="28"/>
        <v>2.4199595537277574E-3</v>
      </c>
      <c r="D626" s="9">
        <f t="shared" si="29"/>
        <v>4.3153899812014451E-2</v>
      </c>
    </row>
    <row r="627" spans="1:4" x14ac:dyDescent="0.35">
      <c r="A627" s="5">
        <v>40575</v>
      </c>
      <c r="B627" s="6">
        <v>8886.9</v>
      </c>
      <c r="C627" s="9">
        <f t="shared" si="28"/>
        <v>7.2310185762372026E-3</v>
      </c>
      <c r="D627" s="9">
        <f t="shared" si="29"/>
        <v>4.4608223429014826E-2</v>
      </c>
    </row>
    <row r="628" spans="1:4" x14ac:dyDescent="0.35">
      <c r="A628" s="5">
        <v>40603</v>
      </c>
      <c r="B628" s="6">
        <v>8943.5</v>
      </c>
      <c r="C628" s="9">
        <f t="shared" si="28"/>
        <v>6.3689250469793901E-3</v>
      </c>
      <c r="D628" s="9">
        <f t="shared" si="29"/>
        <v>5.1619730730789515E-2</v>
      </c>
    </row>
    <row r="629" spans="1:4" x14ac:dyDescent="0.35">
      <c r="A629" s="5">
        <v>40634</v>
      </c>
      <c r="B629" s="6">
        <v>9004.9</v>
      </c>
      <c r="C629" s="9">
        <f t="shared" si="28"/>
        <v>6.8653211829821092E-3</v>
      </c>
      <c r="D629" s="9">
        <f t="shared" si="29"/>
        <v>5.5030930733901862E-2</v>
      </c>
    </row>
    <row r="630" spans="1:4" x14ac:dyDescent="0.35">
      <c r="A630" s="5">
        <v>40664</v>
      </c>
      <c r="B630" s="6">
        <v>9075.5</v>
      </c>
      <c r="C630" s="9">
        <f t="shared" si="28"/>
        <v>7.8401759042299179E-3</v>
      </c>
      <c r="D630" s="9">
        <f t="shared" si="29"/>
        <v>5.6531507933736069E-2</v>
      </c>
    </row>
    <row r="631" spans="1:4" x14ac:dyDescent="0.35">
      <c r="A631" s="5">
        <v>40695</v>
      </c>
      <c r="B631" s="6">
        <v>9151</v>
      </c>
      <c r="C631" s="9">
        <f t="shared" si="28"/>
        <v>8.3191008759848639E-3</v>
      </c>
      <c r="D631" s="9">
        <f t="shared" si="29"/>
        <v>6.2957370193982953E-2</v>
      </c>
    </row>
    <row r="632" spans="1:4" x14ac:dyDescent="0.35">
      <c r="A632" s="5">
        <v>40725</v>
      </c>
      <c r="B632" s="6">
        <v>9316.6</v>
      </c>
      <c r="C632" s="9">
        <f t="shared" si="28"/>
        <v>1.8096382908971753E-2</v>
      </c>
      <c r="D632" s="9">
        <f t="shared" si="29"/>
        <v>8.0962546990300366E-2</v>
      </c>
    </row>
    <row r="633" spans="1:4" x14ac:dyDescent="0.35">
      <c r="A633" s="5">
        <v>40756</v>
      </c>
      <c r="B633" s="6">
        <v>9507.6</v>
      </c>
      <c r="C633" s="9">
        <f t="shared" si="28"/>
        <v>2.0501041152351629E-2</v>
      </c>
      <c r="D633" s="9">
        <f t="shared" si="29"/>
        <v>9.6722843201716424E-2</v>
      </c>
    </row>
    <row r="634" spans="1:4" x14ac:dyDescent="0.35">
      <c r="A634" s="5">
        <v>40787</v>
      </c>
      <c r="B634" s="6">
        <v>9528.2999999999993</v>
      </c>
      <c r="C634" s="9">
        <f t="shared" si="28"/>
        <v>2.1772056039377485E-3</v>
      </c>
      <c r="D634" s="9">
        <f t="shared" si="29"/>
        <v>9.5194308111400838E-2</v>
      </c>
    </row>
    <row r="635" spans="1:4" x14ac:dyDescent="0.35">
      <c r="A635" s="5">
        <v>40817</v>
      </c>
      <c r="B635" s="6">
        <v>9562.1</v>
      </c>
      <c r="C635" s="9">
        <f t="shared" si="28"/>
        <v>3.5473274351145445E-3</v>
      </c>
      <c r="D635" s="9">
        <f t="shared" si="29"/>
        <v>9.2886369351041331E-2</v>
      </c>
    </row>
    <row r="636" spans="1:4" x14ac:dyDescent="0.35">
      <c r="A636" s="5">
        <v>40848</v>
      </c>
      <c r="B636" s="6">
        <v>9612.6</v>
      </c>
      <c r="C636" s="9">
        <f t="shared" si="28"/>
        <v>5.2812666673638375E-3</v>
      </c>
      <c r="D636" s="9">
        <f t="shared" si="29"/>
        <v>9.6077537058152807E-2</v>
      </c>
    </row>
    <row r="637" spans="1:4" x14ac:dyDescent="0.35">
      <c r="A637" s="5">
        <v>40878</v>
      </c>
      <c r="B637" s="6">
        <v>9660.1</v>
      </c>
      <c r="C637" s="9">
        <f t="shared" si="28"/>
        <v>4.9414310384288118E-3</v>
      </c>
      <c r="D637" s="9">
        <f t="shared" si="29"/>
        <v>9.7514144834011329E-2</v>
      </c>
    </row>
    <row r="638" spans="1:4" x14ac:dyDescent="0.35">
      <c r="A638" s="5">
        <v>40909</v>
      </c>
      <c r="B638" s="6">
        <v>9733.2999999999993</v>
      </c>
      <c r="C638" s="9">
        <f t="shared" si="28"/>
        <v>7.5775613088890914E-3</v>
      </c>
      <c r="D638" s="9">
        <f t="shared" si="29"/>
        <v>0.10316102050299758</v>
      </c>
    </row>
    <row r="639" spans="1:4" x14ac:dyDescent="0.35">
      <c r="A639" s="5">
        <v>40940</v>
      </c>
      <c r="B639" s="6">
        <v>9785.7000000000007</v>
      </c>
      <c r="C639" s="9">
        <f t="shared" si="28"/>
        <v>5.3835800807537915E-3</v>
      </c>
      <c r="D639" s="9">
        <f t="shared" si="29"/>
        <v>0.1011376295446107</v>
      </c>
    </row>
    <row r="640" spans="1:4" x14ac:dyDescent="0.35">
      <c r="A640" s="5">
        <v>40969</v>
      </c>
      <c r="B640" s="6">
        <v>9830.6</v>
      </c>
      <c r="C640" s="9">
        <f t="shared" si="28"/>
        <v>4.5883278661720261E-3</v>
      </c>
      <c r="D640" s="9">
        <f t="shared" si="29"/>
        <v>9.9189355397774959E-2</v>
      </c>
    </row>
    <row r="641" spans="1:4" x14ac:dyDescent="0.35">
      <c r="A641" s="5">
        <v>41000</v>
      </c>
      <c r="B641" s="6">
        <v>9884.6</v>
      </c>
      <c r="C641" s="9">
        <f t="shared" si="28"/>
        <v>5.4930523060647829E-3</v>
      </c>
      <c r="D641" s="9">
        <f t="shared" si="29"/>
        <v>9.7691256982309627E-2</v>
      </c>
    </row>
    <row r="642" spans="1:4" x14ac:dyDescent="0.35">
      <c r="A642" s="5">
        <v>41030</v>
      </c>
      <c r="B642" s="6">
        <v>9928.4</v>
      </c>
      <c r="C642" s="9">
        <f t="shared" si="28"/>
        <v>4.431135301377731E-3</v>
      </c>
      <c r="D642" s="9">
        <f t="shared" si="29"/>
        <v>9.3978293206985697E-2</v>
      </c>
    </row>
    <row r="643" spans="1:4" x14ac:dyDescent="0.35">
      <c r="A643" s="5">
        <v>41061</v>
      </c>
      <c r="B643" s="6">
        <v>9999.2999999999993</v>
      </c>
      <c r="C643" s="9">
        <f t="shared" si="28"/>
        <v>7.1411304943393983E-3</v>
      </c>
      <c r="D643" s="9">
        <f t="shared" si="29"/>
        <v>9.2700251338651452E-2</v>
      </c>
    </row>
    <row r="644" spans="1:4" x14ac:dyDescent="0.35">
      <c r="A644" s="5">
        <v>41091</v>
      </c>
      <c r="B644" s="6">
        <v>10051.799999999999</v>
      </c>
      <c r="C644" s="9">
        <f t="shared" ref="C644:C707" si="30">B644/B643-1</f>
        <v>5.2503675257267179E-3</v>
      </c>
      <c r="D644" s="9">
        <f t="shared" si="29"/>
        <v>7.8912908142455329E-2</v>
      </c>
    </row>
    <row r="645" spans="1:4" x14ac:dyDescent="0.35">
      <c r="A645" s="5">
        <v>41122</v>
      </c>
      <c r="B645" s="6">
        <v>10121.299999999999</v>
      </c>
      <c r="C645" s="9">
        <f t="shared" si="30"/>
        <v>6.9141845241649236E-3</v>
      </c>
      <c r="D645" s="9">
        <f t="shared" si="29"/>
        <v>6.4548361310951208E-2</v>
      </c>
    </row>
    <row r="646" spans="1:4" x14ac:dyDescent="0.35">
      <c r="A646" s="5">
        <v>41153</v>
      </c>
      <c r="B646" s="6">
        <v>10200.799999999999</v>
      </c>
      <c r="C646" s="9">
        <f t="shared" si="30"/>
        <v>7.8547222194778055E-3</v>
      </c>
      <c r="D646" s="9">
        <f t="shared" si="29"/>
        <v>7.057922189687571E-2</v>
      </c>
    </row>
    <row r="647" spans="1:4" x14ac:dyDescent="0.35">
      <c r="A647" s="5">
        <v>41183</v>
      </c>
      <c r="B647" s="6">
        <v>10267.299999999999</v>
      </c>
      <c r="C647" s="9">
        <f t="shared" si="30"/>
        <v>6.5190965414476665E-3</v>
      </c>
      <c r="D647" s="9">
        <f t="shared" si="29"/>
        <v>7.3749490174752186E-2</v>
      </c>
    </row>
    <row r="648" spans="1:4" x14ac:dyDescent="0.35">
      <c r="A648" s="5">
        <v>41214</v>
      </c>
      <c r="B648" s="6">
        <v>10337.6</v>
      </c>
      <c r="C648" s="9">
        <f t="shared" si="30"/>
        <v>6.8469802187527407E-3</v>
      </c>
      <c r="D648" s="9">
        <f t="shared" si="29"/>
        <v>7.5421842165491082E-2</v>
      </c>
    </row>
    <row r="649" spans="1:4" x14ac:dyDescent="0.35">
      <c r="A649" s="5">
        <v>41244</v>
      </c>
      <c r="B649" s="6">
        <v>10459.700000000001</v>
      </c>
      <c r="C649" s="9">
        <f t="shared" si="30"/>
        <v>1.1811252128153482E-2</v>
      </c>
      <c r="D649" s="9">
        <f t="shared" si="29"/>
        <v>8.2773470253931114E-2</v>
      </c>
    </row>
    <row r="650" spans="1:4" x14ac:dyDescent="0.35">
      <c r="A650" s="5">
        <v>41275</v>
      </c>
      <c r="B650" s="6">
        <v>10482.9</v>
      </c>
      <c r="C650" s="9">
        <f t="shared" si="30"/>
        <v>2.2180368461810485E-3</v>
      </c>
      <c r="D650" s="9">
        <f t="shared" si="29"/>
        <v>7.7013962376583533E-2</v>
      </c>
    </row>
    <row r="651" spans="1:4" x14ac:dyDescent="0.35">
      <c r="A651" s="5">
        <v>41306</v>
      </c>
      <c r="B651" s="6">
        <v>10501.3</v>
      </c>
      <c r="C651" s="9">
        <f t="shared" si="30"/>
        <v>1.7552394852569098E-3</v>
      </c>
      <c r="D651" s="9">
        <f t="shared" si="29"/>
        <v>7.3127114054180931E-2</v>
      </c>
    </row>
    <row r="652" spans="1:4" x14ac:dyDescent="0.35">
      <c r="A652" s="5">
        <v>41334</v>
      </c>
      <c r="B652" s="6">
        <v>10558.3</v>
      </c>
      <c r="C652" s="9">
        <f t="shared" si="30"/>
        <v>5.4278994029310912E-3</v>
      </c>
      <c r="D652" s="9">
        <f t="shared" si="29"/>
        <v>7.4023965983764928E-2</v>
      </c>
    </row>
    <row r="653" spans="1:4" x14ac:dyDescent="0.35">
      <c r="A653" s="5">
        <v>41365</v>
      </c>
      <c r="B653" s="6">
        <v>10586.3</v>
      </c>
      <c r="C653" s="9">
        <f t="shared" si="30"/>
        <v>2.6519420740080957E-3</v>
      </c>
      <c r="D653" s="9">
        <f t="shared" si="29"/>
        <v>7.0989215547416995E-2</v>
      </c>
    </row>
    <row r="654" spans="1:4" x14ac:dyDescent="0.35">
      <c r="A654" s="5">
        <v>41395</v>
      </c>
      <c r="B654" s="6">
        <v>10621</v>
      </c>
      <c r="C654" s="9">
        <f t="shared" si="30"/>
        <v>3.2778213351218888E-3</v>
      </c>
      <c r="D654" s="9">
        <f t="shared" si="29"/>
        <v>6.9759477861488284E-2</v>
      </c>
    </row>
    <row r="655" spans="1:4" x14ac:dyDescent="0.35">
      <c r="A655" s="5">
        <v>41426</v>
      </c>
      <c r="B655" s="6">
        <v>10678.7</v>
      </c>
      <c r="C655" s="9">
        <f t="shared" si="30"/>
        <v>5.4326334620093952E-3</v>
      </c>
      <c r="D655" s="9">
        <f t="shared" ref="D655:D718" si="31">B655/B643-1</f>
        <v>6.7944756132929385E-2</v>
      </c>
    </row>
    <row r="656" spans="1:4" x14ac:dyDescent="0.35">
      <c r="A656" s="5">
        <v>41456</v>
      </c>
      <c r="B656" s="6">
        <v>10718.4</v>
      </c>
      <c r="C656" s="9">
        <f t="shared" si="30"/>
        <v>3.7176809911316777E-3</v>
      </c>
      <c r="D656" s="9">
        <f t="shared" si="31"/>
        <v>6.6316480630334906E-2</v>
      </c>
    </row>
    <row r="657" spans="1:4" x14ac:dyDescent="0.35">
      <c r="A657" s="5">
        <v>41487</v>
      </c>
      <c r="B657" s="6">
        <v>10776.6</v>
      </c>
      <c r="C657" s="9">
        <f t="shared" si="30"/>
        <v>5.429914912673528E-3</v>
      </c>
      <c r="D657" s="9">
        <f t="shared" si="31"/>
        <v>6.4744647426714153E-2</v>
      </c>
    </row>
    <row r="658" spans="1:4" x14ac:dyDescent="0.35">
      <c r="A658" s="5">
        <v>41518</v>
      </c>
      <c r="B658" s="6">
        <v>10837.2</v>
      </c>
      <c r="C658" s="9">
        <f t="shared" si="30"/>
        <v>5.6232949167640545E-3</v>
      </c>
      <c r="D658" s="9">
        <f t="shared" si="31"/>
        <v>6.2387263744020149E-2</v>
      </c>
    </row>
    <row r="659" spans="1:4" x14ac:dyDescent="0.35">
      <c r="A659" s="5">
        <v>41548</v>
      </c>
      <c r="B659" s="6">
        <v>10961.6</v>
      </c>
      <c r="C659" s="9">
        <f t="shared" si="30"/>
        <v>1.1478979810283008E-2</v>
      </c>
      <c r="D659" s="9">
        <f t="shared" si="31"/>
        <v>6.7622451861735877E-2</v>
      </c>
    </row>
    <row r="660" spans="1:4" x14ac:dyDescent="0.35">
      <c r="A660" s="5">
        <v>41579</v>
      </c>
      <c r="B660" s="6">
        <v>10969.7</v>
      </c>
      <c r="C660" s="9">
        <f t="shared" si="30"/>
        <v>7.3894321996781365E-4</v>
      </c>
      <c r="D660" s="9">
        <f t="shared" si="31"/>
        <v>6.1145720476706522E-2</v>
      </c>
    </row>
    <row r="661" spans="1:4" x14ac:dyDescent="0.35">
      <c r="A661" s="5">
        <v>41609</v>
      </c>
      <c r="B661" s="6">
        <v>11035</v>
      </c>
      <c r="C661" s="9">
        <f t="shared" si="30"/>
        <v>5.9527607865301757E-3</v>
      </c>
      <c r="D661" s="9">
        <f t="shared" si="31"/>
        <v>5.5001577483101638E-2</v>
      </c>
    </row>
    <row r="662" spans="1:4" x14ac:dyDescent="0.35">
      <c r="A662" s="5">
        <v>41640</v>
      </c>
      <c r="B662" s="6">
        <v>11080.8</v>
      </c>
      <c r="C662" s="9">
        <f t="shared" si="30"/>
        <v>4.1504304485726617E-3</v>
      </c>
      <c r="D662" s="9">
        <f t="shared" si="31"/>
        <v>5.7035743925822002E-2</v>
      </c>
    </row>
    <row r="663" spans="1:4" x14ac:dyDescent="0.35">
      <c r="A663" s="5">
        <v>41671</v>
      </c>
      <c r="B663" s="6">
        <v>11178.8</v>
      </c>
      <c r="C663" s="9">
        <f t="shared" si="30"/>
        <v>8.8441267778500698E-3</v>
      </c>
      <c r="D663" s="9">
        <f t="shared" si="31"/>
        <v>6.4515821850628097E-2</v>
      </c>
    </row>
    <row r="664" spans="1:4" x14ac:dyDescent="0.35">
      <c r="A664" s="5">
        <v>41699</v>
      </c>
      <c r="B664" s="6">
        <v>11208.1</v>
      </c>
      <c r="C664" s="9">
        <f t="shared" si="30"/>
        <v>2.6210326689806163E-3</v>
      </c>
      <c r="D664" s="9">
        <f t="shared" si="31"/>
        <v>6.1543998560374513E-2</v>
      </c>
    </row>
    <row r="665" spans="1:4" x14ac:dyDescent="0.35">
      <c r="A665" s="5">
        <v>41730</v>
      </c>
      <c r="B665" s="6">
        <v>11257.7</v>
      </c>
      <c r="C665" s="9">
        <f t="shared" si="30"/>
        <v>4.4253709370902783E-3</v>
      </c>
      <c r="D665" s="9">
        <f t="shared" si="31"/>
        <v>6.3421592057659515E-2</v>
      </c>
    </row>
    <row r="666" spans="1:4" x14ac:dyDescent="0.35">
      <c r="A666" s="5">
        <v>41760</v>
      </c>
      <c r="B666" s="6">
        <v>11321</v>
      </c>
      <c r="C666" s="9">
        <f t="shared" si="30"/>
        <v>5.6228181600148641E-3</v>
      </c>
      <c r="D666" s="9">
        <f t="shared" si="31"/>
        <v>6.5907165050371974E-2</v>
      </c>
    </row>
    <row r="667" spans="1:4" x14ac:dyDescent="0.35">
      <c r="A667" s="5">
        <v>41791</v>
      </c>
      <c r="B667" s="6">
        <v>11374.9</v>
      </c>
      <c r="C667" s="9">
        <f t="shared" si="30"/>
        <v>4.7610635102905974E-3</v>
      </c>
      <c r="D667" s="9">
        <f t="shared" si="31"/>
        <v>6.5195201663123648E-2</v>
      </c>
    </row>
    <row r="668" spans="1:4" x14ac:dyDescent="0.35">
      <c r="A668" s="5">
        <v>41821</v>
      </c>
      <c r="B668" s="6">
        <v>11429.9</v>
      </c>
      <c r="C668" s="9">
        <f t="shared" si="30"/>
        <v>4.8352073424822173E-3</v>
      </c>
      <c r="D668" s="9">
        <f t="shared" si="31"/>
        <v>6.6381176294969313E-2</v>
      </c>
    </row>
    <row r="669" spans="1:4" x14ac:dyDescent="0.35">
      <c r="A669" s="5">
        <v>41852</v>
      </c>
      <c r="B669" s="6">
        <v>11458.9</v>
      </c>
      <c r="C669" s="9">
        <f t="shared" si="30"/>
        <v>2.5372050499128385E-3</v>
      </c>
      <c r="D669" s="9">
        <f t="shared" si="31"/>
        <v>6.3313104318616142E-2</v>
      </c>
    </row>
    <row r="670" spans="1:4" x14ac:dyDescent="0.35">
      <c r="A670" s="5">
        <v>41883</v>
      </c>
      <c r="B670" s="6">
        <v>11499.8</v>
      </c>
      <c r="C670" s="9">
        <f t="shared" si="30"/>
        <v>3.569278028431988E-3</v>
      </c>
      <c r="D670" s="9">
        <f t="shared" si="31"/>
        <v>6.1141254198501249E-2</v>
      </c>
    </row>
    <row r="671" spans="1:4" x14ac:dyDescent="0.35">
      <c r="A671" s="5">
        <v>41913</v>
      </c>
      <c r="B671" s="6">
        <v>11566</v>
      </c>
      <c r="C671" s="9">
        <f t="shared" si="30"/>
        <v>5.7566218542932646E-3</v>
      </c>
      <c r="D671" s="9">
        <f t="shared" si="31"/>
        <v>5.5137936067727322E-2</v>
      </c>
    </row>
    <row r="672" spans="1:4" x14ac:dyDescent="0.35">
      <c r="A672" s="5">
        <v>41944</v>
      </c>
      <c r="B672" s="6">
        <v>11604.8</v>
      </c>
      <c r="C672" s="9">
        <f t="shared" si="30"/>
        <v>3.3546602109630896E-3</v>
      </c>
      <c r="D672" s="9">
        <f t="shared" si="31"/>
        <v>5.7895840360264961E-2</v>
      </c>
    </row>
    <row r="673" spans="1:4" x14ac:dyDescent="0.35">
      <c r="A673" s="5">
        <v>41974</v>
      </c>
      <c r="B673" s="6">
        <v>11684.9</v>
      </c>
      <c r="C673" s="9">
        <f t="shared" si="30"/>
        <v>6.9023162829173756E-3</v>
      </c>
      <c r="D673" s="9">
        <f t="shared" si="31"/>
        <v>5.8894426823742574E-2</v>
      </c>
    </row>
    <row r="674" spans="1:4" x14ac:dyDescent="0.35">
      <c r="A674" s="5">
        <v>42005</v>
      </c>
      <c r="B674" s="6">
        <v>11745.6</v>
      </c>
      <c r="C674" s="9">
        <f t="shared" si="30"/>
        <v>5.1947385086736908E-3</v>
      </c>
      <c r="D674" s="9">
        <f t="shared" si="31"/>
        <v>5.9995668182802886E-2</v>
      </c>
    </row>
    <row r="675" spans="1:4" x14ac:dyDescent="0.35">
      <c r="A675" s="5">
        <v>42036</v>
      </c>
      <c r="B675" s="6">
        <v>11879</v>
      </c>
      <c r="C675" s="9">
        <f t="shared" si="30"/>
        <v>1.1357444489851432E-2</v>
      </c>
      <c r="D675" s="9">
        <f t="shared" si="31"/>
        <v>6.2636418935842819E-2</v>
      </c>
    </row>
    <row r="676" spans="1:4" x14ac:dyDescent="0.35">
      <c r="A676" s="5">
        <v>42064</v>
      </c>
      <c r="B676" s="6">
        <v>11886.8</v>
      </c>
      <c r="C676" s="9">
        <f t="shared" si="30"/>
        <v>6.5662092768747904E-4</v>
      </c>
      <c r="D676" s="9">
        <f t="shared" si="31"/>
        <v>6.0554420463771574E-2</v>
      </c>
    </row>
    <row r="677" spans="1:4" x14ac:dyDescent="0.35">
      <c r="A677" s="5">
        <v>42095</v>
      </c>
      <c r="B677" s="6">
        <v>11928.9</v>
      </c>
      <c r="C677" s="9">
        <f t="shared" si="30"/>
        <v>3.5417437830198573E-3</v>
      </c>
      <c r="D677" s="9">
        <f t="shared" si="31"/>
        <v>5.9621414676177098E-2</v>
      </c>
    </row>
    <row r="678" spans="1:4" x14ac:dyDescent="0.35">
      <c r="A678" s="5">
        <v>42125</v>
      </c>
      <c r="B678" s="6">
        <v>11957.9</v>
      </c>
      <c r="C678" s="9">
        <f t="shared" si="30"/>
        <v>2.4310707609251914E-3</v>
      </c>
      <c r="D678" s="9">
        <f t="shared" si="31"/>
        <v>5.6258281070576732E-2</v>
      </c>
    </row>
    <row r="679" spans="1:4" x14ac:dyDescent="0.35">
      <c r="A679" s="5">
        <v>42156</v>
      </c>
      <c r="B679" s="6">
        <v>12001.7</v>
      </c>
      <c r="C679" s="9">
        <f t="shared" si="30"/>
        <v>3.6628505005060763E-3</v>
      </c>
      <c r="D679" s="9">
        <f t="shared" si="31"/>
        <v>5.5103781132141982E-2</v>
      </c>
    </row>
    <row r="680" spans="1:4" x14ac:dyDescent="0.35">
      <c r="A680" s="5">
        <v>42186</v>
      </c>
      <c r="B680" s="6">
        <v>12051.3</v>
      </c>
      <c r="C680" s="9">
        <f t="shared" si="30"/>
        <v>4.1327478607195989E-3</v>
      </c>
      <c r="D680" s="9">
        <f t="shared" si="31"/>
        <v>5.4366179931582881E-2</v>
      </c>
    </row>
    <row r="681" spans="1:4" x14ac:dyDescent="0.35">
      <c r="A681" s="5">
        <v>42217</v>
      </c>
      <c r="B681" s="6">
        <v>12101.9</v>
      </c>
      <c r="C681" s="9">
        <f t="shared" si="30"/>
        <v>4.1987171508468535E-3</v>
      </c>
      <c r="D681" s="9">
        <f t="shared" si="31"/>
        <v>5.6113588564347339E-2</v>
      </c>
    </row>
    <row r="682" spans="1:4" x14ac:dyDescent="0.35">
      <c r="A682" s="5">
        <v>42248</v>
      </c>
      <c r="B682" s="6">
        <v>12160.8</v>
      </c>
      <c r="C682" s="9">
        <f t="shared" si="30"/>
        <v>4.8670043546881203E-3</v>
      </c>
      <c r="D682" s="9">
        <f t="shared" si="31"/>
        <v>5.7479260508878527E-2</v>
      </c>
    </row>
    <row r="683" spans="1:4" x14ac:dyDescent="0.35">
      <c r="A683" s="5">
        <v>42278</v>
      </c>
      <c r="B683" s="6">
        <v>12195.9</v>
      </c>
      <c r="C683" s="9">
        <f t="shared" si="30"/>
        <v>2.8863232682061479E-3</v>
      </c>
      <c r="D683" s="9">
        <f t="shared" si="31"/>
        <v>5.4461352239322025E-2</v>
      </c>
    </row>
    <row r="684" spans="1:4" x14ac:dyDescent="0.35">
      <c r="A684" s="5">
        <v>42309</v>
      </c>
      <c r="B684" s="6">
        <v>12284.6</v>
      </c>
      <c r="C684" s="9">
        <f t="shared" si="30"/>
        <v>7.2729359866841037E-3</v>
      </c>
      <c r="D684" s="9">
        <f t="shared" si="31"/>
        <v>5.8579208603336541E-2</v>
      </c>
    </row>
    <row r="685" spans="1:4" x14ac:dyDescent="0.35">
      <c r="A685" s="5">
        <v>42339</v>
      </c>
      <c r="B685" s="6">
        <v>12346.8</v>
      </c>
      <c r="C685" s="9">
        <f t="shared" si="30"/>
        <v>5.0632499226672678E-3</v>
      </c>
      <c r="D685" s="9">
        <f t="shared" si="31"/>
        <v>5.664575648914405E-2</v>
      </c>
    </row>
    <row r="686" spans="1:4" x14ac:dyDescent="0.35">
      <c r="A686" s="5">
        <v>42370</v>
      </c>
      <c r="B686" s="6">
        <v>12469.9</v>
      </c>
      <c r="C686" s="9">
        <f t="shared" si="30"/>
        <v>9.9701947063206564E-3</v>
      </c>
      <c r="D686" s="9">
        <f t="shared" si="31"/>
        <v>6.1665645007492165E-2</v>
      </c>
    </row>
    <row r="687" spans="1:4" x14ac:dyDescent="0.35">
      <c r="A687" s="5">
        <v>42401</v>
      </c>
      <c r="B687" s="6">
        <v>12556.7</v>
      </c>
      <c r="C687" s="9">
        <f t="shared" si="30"/>
        <v>6.9607615137250445E-3</v>
      </c>
      <c r="D687" s="9">
        <f t="shared" si="31"/>
        <v>5.7050256755619255E-2</v>
      </c>
    </row>
    <row r="688" spans="1:4" x14ac:dyDescent="0.35">
      <c r="A688" s="5">
        <v>42430</v>
      </c>
      <c r="B688" s="6">
        <v>12616.7</v>
      </c>
      <c r="C688" s="9">
        <f t="shared" si="30"/>
        <v>4.7783255154618676E-3</v>
      </c>
      <c r="D688" s="9">
        <f t="shared" si="31"/>
        <v>6.1404246727462475E-2</v>
      </c>
    </row>
    <row r="689" spans="1:4" x14ac:dyDescent="0.35">
      <c r="A689" s="5">
        <v>42461</v>
      </c>
      <c r="B689" s="6">
        <v>12700.4</v>
      </c>
      <c r="C689" s="9">
        <f t="shared" si="30"/>
        <v>6.6340643749949191E-3</v>
      </c>
      <c r="D689" s="9">
        <f t="shared" si="31"/>
        <v>6.4674865243232738E-2</v>
      </c>
    </row>
    <row r="690" spans="1:4" x14ac:dyDescent="0.35">
      <c r="A690" s="5">
        <v>42491</v>
      </c>
      <c r="B690" s="6">
        <v>12766.2</v>
      </c>
      <c r="C690" s="9">
        <f t="shared" si="30"/>
        <v>5.1809391830179852E-3</v>
      </c>
      <c r="D690" s="9">
        <f t="shared" si="31"/>
        <v>6.7595480811848407E-2</v>
      </c>
    </row>
    <row r="691" spans="1:4" x14ac:dyDescent="0.35">
      <c r="A691" s="5">
        <v>42522</v>
      </c>
      <c r="B691" s="6">
        <v>12829.4</v>
      </c>
      <c r="C691" s="9">
        <f t="shared" si="30"/>
        <v>4.9505726057870181E-3</v>
      </c>
      <c r="D691" s="9">
        <f t="shared" si="31"/>
        <v>6.8965229925760374E-2</v>
      </c>
    </row>
    <row r="692" spans="1:4" x14ac:dyDescent="0.35">
      <c r="A692" s="5">
        <v>42552</v>
      </c>
      <c r="B692" s="6">
        <v>12887.7</v>
      </c>
      <c r="C692" s="9">
        <f t="shared" si="30"/>
        <v>4.5442499259513713E-3</v>
      </c>
      <c r="D692" s="9">
        <f t="shared" si="31"/>
        <v>6.9403300888700947E-2</v>
      </c>
    </row>
    <row r="693" spans="1:4" x14ac:dyDescent="0.35">
      <c r="A693" s="5">
        <v>42583</v>
      </c>
      <c r="B693" s="6">
        <v>12972.8</v>
      </c>
      <c r="C693" s="9">
        <f t="shared" si="30"/>
        <v>6.6031952947382955E-3</v>
      </c>
      <c r="D693" s="9">
        <f t="shared" si="31"/>
        <v>7.1963906494021623E-2</v>
      </c>
    </row>
    <row r="694" spans="1:4" x14ac:dyDescent="0.35">
      <c r="A694" s="5">
        <v>42614</v>
      </c>
      <c r="B694" s="6">
        <v>13033.6</v>
      </c>
      <c r="C694" s="9">
        <f t="shared" si="30"/>
        <v>4.6867291563887914E-3</v>
      </c>
      <c r="D694" s="9">
        <f t="shared" si="31"/>
        <v>7.1771593974080838E-2</v>
      </c>
    </row>
    <row r="695" spans="1:4" x14ac:dyDescent="0.35">
      <c r="A695" s="5">
        <v>42644</v>
      </c>
      <c r="B695" s="6">
        <v>13100.5</v>
      </c>
      <c r="C695" s="9">
        <f t="shared" si="30"/>
        <v>5.1328873066536218E-3</v>
      </c>
      <c r="D695" s="9">
        <f t="shared" si="31"/>
        <v>7.4172467796554509E-2</v>
      </c>
    </row>
    <row r="696" spans="1:4" x14ac:dyDescent="0.35">
      <c r="A696" s="5">
        <v>42675</v>
      </c>
      <c r="B696" s="6">
        <v>13173.4</v>
      </c>
      <c r="C696" s="9">
        <f t="shared" si="30"/>
        <v>5.5646731040799313E-3</v>
      </c>
      <c r="D696" s="9">
        <f t="shared" si="31"/>
        <v>7.2350748091105865E-2</v>
      </c>
    </row>
    <row r="697" spans="1:4" x14ac:dyDescent="0.35">
      <c r="A697" s="5">
        <v>42705</v>
      </c>
      <c r="B697" s="6">
        <v>13213.4</v>
      </c>
      <c r="C697" s="9">
        <f t="shared" si="30"/>
        <v>3.0364218804561638E-3</v>
      </c>
      <c r="D697" s="9">
        <f t="shared" si="31"/>
        <v>7.018822690899662E-2</v>
      </c>
    </row>
    <row r="698" spans="1:4" x14ac:dyDescent="0.35">
      <c r="A698" s="5">
        <v>42736</v>
      </c>
      <c r="B698" s="6">
        <v>13283.4</v>
      </c>
      <c r="C698" s="9">
        <f t="shared" si="30"/>
        <v>5.2976523831866906E-3</v>
      </c>
      <c r="D698" s="9">
        <f t="shared" si="31"/>
        <v>6.5237090914923135E-2</v>
      </c>
    </row>
    <row r="699" spans="1:4" x14ac:dyDescent="0.35">
      <c r="A699" s="5">
        <v>42767</v>
      </c>
      <c r="B699" s="6">
        <v>13358.8</v>
      </c>
      <c r="C699" s="9">
        <f t="shared" si="30"/>
        <v>5.6762575846545094E-3</v>
      </c>
      <c r="D699" s="9">
        <f t="shared" si="31"/>
        <v>6.3878248265865967E-2</v>
      </c>
    </row>
    <row r="700" spans="1:4" x14ac:dyDescent="0.35">
      <c r="A700" s="5">
        <v>42795</v>
      </c>
      <c r="B700" s="6">
        <v>13426.9</v>
      </c>
      <c r="C700" s="9">
        <f t="shared" si="30"/>
        <v>5.0977632721502797E-3</v>
      </c>
      <c r="D700" s="9">
        <f t="shared" si="31"/>
        <v>6.4216474989498007E-2</v>
      </c>
    </row>
    <row r="701" spans="1:4" x14ac:dyDescent="0.35">
      <c r="A701" s="5">
        <v>42826</v>
      </c>
      <c r="B701" s="6">
        <v>13484.9</v>
      </c>
      <c r="C701" s="9">
        <f t="shared" si="30"/>
        <v>4.3196865992893851E-3</v>
      </c>
      <c r="D701" s="9">
        <f t="shared" si="31"/>
        <v>6.1769708040691595E-2</v>
      </c>
    </row>
    <row r="702" spans="1:4" x14ac:dyDescent="0.35">
      <c r="A702" s="5">
        <v>42856</v>
      </c>
      <c r="B702" s="6">
        <v>13538.1</v>
      </c>
      <c r="C702" s="9">
        <f t="shared" si="30"/>
        <v>3.9451534679530997E-3</v>
      </c>
      <c r="D702" s="9">
        <f t="shared" si="31"/>
        <v>6.0464351177327513E-2</v>
      </c>
    </row>
    <row r="703" spans="1:4" x14ac:dyDescent="0.35">
      <c r="A703" s="5">
        <v>42887</v>
      </c>
      <c r="B703" s="6">
        <v>13559.2</v>
      </c>
      <c r="C703" s="9">
        <f t="shared" si="30"/>
        <v>1.5585643480251488E-3</v>
      </c>
      <c r="D703" s="9">
        <f t="shared" si="31"/>
        <v>5.6884967340639525E-2</v>
      </c>
    </row>
    <row r="704" spans="1:4" x14ac:dyDescent="0.35">
      <c r="A704" s="5">
        <v>42917</v>
      </c>
      <c r="B704" s="6">
        <v>13618.7</v>
      </c>
      <c r="C704" s="9">
        <f t="shared" si="30"/>
        <v>4.3881644934804509E-3</v>
      </c>
      <c r="D704" s="9">
        <f t="shared" si="31"/>
        <v>5.6720749241524926E-2</v>
      </c>
    </row>
    <row r="705" spans="1:4" x14ac:dyDescent="0.35">
      <c r="A705" s="5">
        <v>42948</v>
      </c>
      <c r="B705" s="6">
        <v>13673.7</v>
      </c>
      <c r="C705" s="9">
        <f t="shared" si="30"/>
        <v>4.0385646207052872E-3</v>
      </c>
      <c r="D705" s="9">
        <f t="shared" si="31"/>
        <v>5.4028428712382892E-2</v>
      </c>
    </row>
    <row r="706" spans="1:4" x14ac:dyDescent="0.35">
      <c r="A706" s="5">
        <v>42979</v>
      </c>
      <c r="B706" s="6">
        <v>13717.9</v>
      </c>
      <c r="C706" s="9">
        <f t="shared" si="30"/>
        <v>3.2324827954393065E-3</v>
      </c>
      <c r="D706" s="9">
        <f t="shared" si="31"/>
        <v>5.250276209182414E-2</v>
      </c>
    </row>
    <row r="707" spans="1:4" x14ac:dyDescent="0.35">
      <c r="A707" s="5">
        <v>43009</v>
      </c>
      <c r="B707" s="6">
        <v>13770.1</v>
      </c>
      <c r="C707" s="9">
        <f t="shared" si="30"/>
        <v>3.8052471588216896E-3</v>
      </c>
      <c r="D707" s="9">
        <f t="shared" si="31"/>
        <v>5.111255295599415E-2</v>
      </c>
    </row>
    <row r="708" spans="1:4" x14ac:dyDescent="0.35">
      <c r="A708" s="5">
        <v>43040</v>
      </c>
      <c r="B708" s="6">
        <v>13799.9</v>
      </c>
      <c r="C708" s="9">
        <f t="shared" ref="C708:C771" si="32">B708/B707-1</f>
        <v>2.1641091931068335E-3</v>
      </c>
      <c r="D708" s="9">
        <f t="shared" si="31"/>
        <v>4.7557957702643261E-2</v>
      </c>
    </row>
    <row r="709" spans="1:4" x14ac:dyDescent="0.35">
      <c r="A709" s="5">
        <v>43070</v>
      </c>
      <c r="B709" s="6">
        <v>13857.9</v>
      </c>
      <c r="C709" s="9">
        <f t="shared" si="32"/>
        <v>4.2029290067320257E-3</v>
      </c>
      <c r="D709" s="9">
        <f t="shared" si="31"/>
        <v>4.8776242299483963E-2</v>
      </c>
    </row>
    <row r="710" spans="1:4" x14ac:dyDescent="0.35">
      <c r="A710" s="5">
        <v>43101</v>
      </c>
      <c r="B710" s="6">
        <v>13869.7</v>
      </c>
      <c r="C710" s="9">
        <f t="shared" si="32"/>
        <v>8.5149986650212561E-4</v>
      </c>
      <c r="D710" s="9">
        <f t="shared" si="31"/>
        <v>4.4137796046193056E-2</v>
      </c>
    </row>
    <row r="711" spans="1:4" x14ac:dyDescent="0.35">
      <c r="A711" s="5">
        <v>43132</v>
      </c>
      <c r="B711" s="6">
        <v>13912.3</v>
      </c>
      <c r="C711" s="9">
        <f t="shared" si="32"/>
        <v>3.0714435063483592E-3</v>
      </c>
      <c r="D711" s="9">
        <f t="shared" si="31"/>
        <v>4.1433362278048946E-2</v>
      </c>
    </row>
    <row r="712" spans="1:4" x14ac:dyDescent="0.35">
      <c r="A712" s="5">
        <v>43160</v>
      </c>
      <c r="B712" s="6">
        <v>13970.2</v>
      </c>
      <c r="C712" s="9">
        <f t="shared" si="32"/>
        <v>4.1617848953805492E-3</v>
      </c>
      <c r="D712" s="9">
        <f t="shared" si="31"/>
        <v>4.0463547058516847E-2</v>
      </c>
    </row>
    <row r="713" spans="1:4" x14ac:dyDescent="0.35">
      <c r="A713" s="5">
        <v>43191</v>
      </c>
      <c r="B713" s="6">
        <v>13988.8</v>
      </c>
      <c r="C713" s="9">
        <f t="shared" si="32"/>
        <v>1.3314054201083447E-3</v>
      </c>
      <c r="D713" s="9">
        <f t="shared" si="31"/>
        <v>3.7367722415442506E-2</v>
      </c>
    </row>
    <row r="714" spans="1:4" x14ac:dyDescent="0.35">
      <c r="A714" s="5">
        <v>43221</v>
      </c>
      <c r="B714" s="6">
        <v>14047.2</v>
      </c>
      <c r="C714" s="9">
        <f t="shared" si="32"/>
        <v>4.1747683861375062E-3</v>
      </c>
      <c r="D714" s="9">
        <f t="shared" si="31"/>
        <v>3.7604981496665024E-2</v>
      </c>
    </row>
    <row r="715" spans="1:4" x14ac:dyDescent="0.35">
      <c r="A715" s="5">
        <v>43252</v>
      </c>
      <c r="B715" s="6">
        <v>14103.6</v>
      </c>
      <c r="C715" s="9">
        <f t="shared" si="32"/>
        <v>4.0150350247736277E-3</v>
      </c>
      <c r="D715" s="9">
        <f t="shared" si="31"/>
        <v>4.0149861348752092E-2</v>
      </c>
    </row>
    <row r="716" spans="1:4" x14ac:dyDescent="0.35">
      <c r="A716" s="5">
        <v>43282</v>
      </c>
      <c r="B716" s="6">
        <v>14139.2</v>
      </c>
      <c r="C716" s="9">
        <f t="shared" si="32"/>
        <v>2.5241782239995292E-3</v>
      </c>
      <c r="D716" s="9">
        <f t="shared" si="31"/>
        <v>3.821950700140242E-2</v>
      </c>
    </row>
    <row r="717" spans="1:4" x14ac:dyDescent="0.35">
      <c r="A717" s="5">
        <v>43313</v>
      </c>
      <c r="B717" s="6">
        <v>14181.3</v>
      </c>
      <c r="C717" s="9">
        <f t="shared" si="32"/>
        <v>2.9775376258911468E-3</v>
      </c>
      <c r="D717" s="9">
        <f t="shared" si="31"/>
        <v>3.7122358981109604E-2</v>
      </c>
    </row>
    <row r="718" spans="1:4" x14ac:dyDescent="0.35">
      <c r="A718" s="5">
        <v>43344</v>
      </c>
      <c r="B718" s="6">
        <v>14212.9</v>
      </c>
      <c r="C718" s="9">
        <f t="shared" si="32"/>
        <v>2.2282865463674195E-3</v>
      </c>
      <c r="D718" s="9">
        <f t="shared" si="31"/>
        <v>3.6084240299171233E-2</v>
      </c>
    </row>
    <row r="719" spans="1:4" x14ac:dyDescent="0.35">
      <c r="A719" s="5">
        <v>43374</v>
      </c>
      <c r="B719" s="6">
        <v>14222.5</v>
      </c>
      <c r="C719" s="9">
        <f t="shared" si="32"/>
        <v>6.7544273160291546E-4</v>
      </c>
      <c r="D719" s="9">
        <f t="shared" ref="D719:D779" si="33">B719/B707-1</f>
        <v>3.2853791911460206E-2</v>
      </c>
    </row>
    <row r="720" spans="1:4" x14ac:dyDescent="0.35">
      <c r="A720" s="5">
        <v>43405</v>
      </c>
      <c r="B720" s="6">
        <v>14236.8</v>
      </c>
      <c r="C720" s="9">
        <f t="shared" si="32"/>
        <v>1.0054491123219211E-3</v>
      </c>
      <c r="D720" s="9">
        <f t="shared" si="33"/>
        <v>3.1659649707606485E-2</v>
      </c>
    </row>
    <row r="721" spans="1:4" x14ac:dyDescent="0.35">
      <c r="A721" s="5">
        <v>43435</v>
      </c>
      <c r="B721" s="6">
        <v>14362.7</v>
      </c>
      <c r="C721" s="9">
        <f t="shared" si="32"/>
        <v>8.8432793886268346E-3</v>
      </c>
      <c r="D721" s="9">
        <f t="shared" si="33"/>
        <v>3.6426875644939072E-2</v>
      </c>
    </row>
    <row r="722" spans="1:4" x14ac:dyDescent="0.35">
      <c r="A722" s="5">
        <v>43466</v>
      </c>
      <c r="B722" s="6">
        <v>14430</v>
      </c>
      <c r="C722" s="9">
        <f t="shared" si="32"/>
        <v>4.6857485013263034E-3</v>
      </c>
      <c r="D722" s="9">
        <f t="shared" si="33"/>
        <v>4.039741306589173E-2</v>
      </c>
    </row>
    <row r="723" spans="1:4" x14ac:dyDescent="0.35">
      <c r="A723" s="5">
        <v>43497</v>
      </c>
      <c r="B723" s="6">
        <v>14469.9</v>
      </c>
      <c r="C723" s="9">
        <f t="shared" si="32"/>
        <v>2.7650727650727625E-3</v>
      </c>
      <c r="D723" s="9">
        <f t="shared" si="33"/>
        <v>4.0079641755856432E-2</v>
      </c>
    </row>
    <row r="724" spans="1:4" x14ac:dyDescent="0.35">
      <c r="A724" s="5">
        <v>43525</v>
      </c>
      <c r="B724" s="6">
        <v>14509.9</v>
      </c>
      <c r="C724" s="9">
        <f t="shared" si="32"/>
        <v>2.7643591178929672E-3</v>
      </c>
      <c r="D724" s="9">
        <f t="shared" si="33"/>
        <v>3.8632231464116318E-2</v>
      </c>
    </row>
    <row r="725" spans="1:4" x14ac:dyDescent="0.35">
      <c r="A725" s="5">
        <v>43556</v>
      </c>
      <c r="B725" s="6">
        <v>14541</v>
      </c>
      <c r="C725" s="9">
        <f t="shared" si="32"/>
        <v>2.1433641858317198E-3</v>
      </c>
      <c r="D725" s="9">
        <f t="shared" si="33"/>
        <v>3.9474436692211068E-2</v>
      </c>
    </row>
    <row r="726" spans="1:4" x14ac:dyDescent="0.35">
      <c r="A726" s="5">
        <v>43586</v>
      </c>
      <c r="B726" s="6">
        <v>14643.2</v>
      </c>
      <c r="C726" s="9">
        <f t="shared" si="32"/>
        <v>7.0284024482498708E-3</v>
      </c>
      <c r="D726" s="9">
        <f t="shared" si="33"/>
        <v>4.2428384304345368E-2</v>
      </c>
    </row>
    <row r="727" spans="1:4" x14ac:dyDescent="0.35">
      <c r="A727" s="5">
        <v>43617</v>
      </c>
      <c r="B727" s="6">
        <v>14757.7</v>
      </c>
      <c r="C727" s="9">
        <f t="shared" si="32"/>
        <v>7.8193291083916705E-3</v>
      </c>
      <c r="D727" s="9">
        <f t="shared" si="33"/>
        <v>4.6378229671856896E-2</v>
      </c>
    </row>
    <row r="728" spans="1:4" x14ac:dyDescent="0.35">
      <c r="A728" s="5">
        <v>43647</v>
      </c>
      <c r="B728" s="6">
        <v>14840.6</v>
      </c>
      <c r="C728" s="9">
        <f t="shared" si="32"/>
        <v>5.6174065064338308E-3</v>
      </c>
      <c r="D728" s="9">
        <f t="shared" si="33"/>
        <v>4.9606767002376317E-2</v>
      </c>
    </row>
    <row r="729" spans="1:4" x14ac:dyDescent="0.35">
      <c r="A729" s="5">
        <v>43678</v>
      </c>
      <c r="B729" s="6">
        <v>14914.6</v>
      </c>
      <c r="C729" s="9">
        <f t="shared" si="32"/>
        <v>4.9863213077638857E-3</v>
      </c>
      <c r="D729" s="9">
        <f t="shared" si="33"/>
        <v>5.1708940647190449E-2</v>
      </c>
    </row>
    <row r="730" spans="1:4" x14ac:dyDescent="0.35">
      <c r="A730" s="5">
        <v>43709</v>
      </c>
      <c r="B730" s="6">
        <v>15008.1</v>
      </c>
      <c r="C730" s="9">
        <f t="shared" si="32"/>
        <v>6.2690249822321409E-3</v>
      </c>
      <c r="D730" s="9">
        <f t="shared" si="33"/>
        <v>5.5949172934447011E-2</v>
      </c>
    </row>
    <row r="731" spans="1:4" x14ac:dyDescent="0.35">
      <c r="A731" s="5">
        <v>43739</v>
      </c>
      <c r="B731" s="6">
        <v>15140.8</v>
      </c>
      <c r="C731" s="9">
        <f t="shared" si="32"/>
        <v>8.8418920449622185E-3</v>
      </c>
      <c r="D731" s="9">
        <f t="shared" si="33"/>
        <v>6.4566707681490643E-2</v>
      </c>
    </row>
    <row r="732" spans="1:4" x14ac:dyDescent="0.35">
      <c r="A732" s="5">
        <v>43770</v>
      </c>
      <c r="B732" s="6">
        <v>15242.2</v>
      </c>
      <c r="C732" s="9">
        <f t="shared" si="32"/>
        <v>6.6971362147312252E-3</v>
      </c>
      <c r="D732" s="9">
        <f t="shared" si="33"/>
        <v>7.0619802202742221E-2</v>
      </c>
    </row>
    <row r="733" spans="1:4" x14ac:dyDescent="0.35">
      <c r="A733" s="5">
        <v>43800</v>
      </c>
      <c r="B733" s="6">
        <v>15320.7</v>
      </c>
      <c r="C733" s="9">
        <f t="shared" si="32"/>
        <v>5.1501751715632427E-3</v>
      </c>
      <c r="D733" s="9">
        <f t="shared" si="33"/>
        <v>6.6700550732104791E-2</v>
      </c>
    </row>
    <row r="734" spans="1:4" x14ac:dyDescent="0.35">
      <c r="A734" s="5">
        <v>43831</v>
      </c>
      <c r="B734" s="6">
        <v>15396</v>
      </c>
      <c r="C734" s="9">
        <f t="shared" si="32"/>
        <v>4.9149190311146285E-3</v>
      </c>
      <c r="D734" s="9">
        <f t="shared" si="33"/>
        <v>6.6943866943866892E-2</v>
      </c>
    </row>
    <row r="735" spans="1:4" x14ac:dyDescent="0.35">
      <c r="A735" s="5">
        <v>43862</v>
      </c>
      <c r="B735" s="6">
        <v>15450.3</v>
      </c>
      <c r="C735" s="9">
        <f t="shared" si="32"/>
        <v>3.5268901013250087E-3</v>
      </c>
      <c r="D735" s="9">
        <f t="shared" si="33"/>
        <v>6.7754441979557489E-2</v>
      </c>
    </row>
    <row r="736" spans="1:4" x14ac:dyDescent="0.35">
      <c r="A736" s="5">
        <v>43891</v>
      </c>
      <c r="B736" s="6">
        <v>15978.7</v>
      </c>
      <c r="C736" s="9">
        <f t="shared" si="32"/>
        <v>3.4199983171847803E-2</v>
      </c>
      <c r="D736" s="9">
        <f t="shared" si="33"/>
        <v>0.10122743781831733</v>
      </c>
    </row>
    <row r="737" spans="1:4" x14ac:dyDescent="0.35">
      <c r="A737" s="5">
        <v>43922</v>
      </c>
      <c r="B737" s="6">
        <v>16997.599999999999</v>
      </c>
      <c r="C737" s="9">
        <f t="shared" si="32"/>
        <v>6.376613867210712E-2</v>
      </c>
      <c r="D737" s="9">
        <f t="shared" si="33"/>
        <v>0.16894298879031688</v>
      </c>
    </row>
    <row r="738" spans="1:4" x14ac:dyDescent="0.35">
      <c r="A738" s="5">
        <v>43952</v>
      </c>
      <c r="B738" s="6">
        <v>17851.099999999999</v>
      </c>
      <c r="C738" s="9">
        <f t="shared" si="32"/>
        <v>5.021297124299906E-2</v>
      </c>
      <c r="D738" s="9">
        <f t="shared" si="33"/>
        <v>0.2190709680944054</v>
      </c>
    </row>
    <row r="739" spans="1:4" x14ac:dyDescent="0.35">
      <c r="A739" s="5">
        <v>43983</v>
      </c>
      <c r="B739" s="6">
        <v>18131.7</v>
      </c>
      <c r="C739" s="9">
        <f t="shared" si="32"/>
        <v>1.5718919282285304E-2</v>
      </c>
      <c r="D739" s="9">
        <f t="shared" si="33"/>
        <v>0.22862641197476563</v>
      </c>
    </row>
    <row r="740" spans="1:4" x14ac:dyDescent="0.35">
      <c r="A740" s="5">
        <v>44013</v>
      </c>
      <c r="B740" s="6">
        <v>18286.3</v>
      </c>
      <c r="C740" s="9">
        <f t="shared" si="32"/>
        <v>8.5265033063639528E-3</v>
      </c>
      <c r="D740" s="9">
        <f t="shared" si="33"/>
        <v>0.23218063959678181</v>
      </c>
    </row>
    <row r="741" spans="1:4" x14ac:dyDescent="0.35">
      <c r="A741" s="5">
        <v>44044</v>
      </c>
      <c r="B741" s="6">
        <v>18346</v>
      </c>
      <c r="C741" s="9">
        <f t="shared" si="32"/>
        <v>3.2647391763231948E-3</v>
      </c>
      <c r="D741" s="9">
        <f t="shared" si="33"/>
        <v>0.23006986442814426</v>
      </c>
    </row>
    <row r="742" spans="1:4" x14ac:dyDescent="0.35">
      <c r="A742" s="5">
        <v>44075</v>
      </c>
      <c r="B742" s="6">
        <v>18577.3</v>
      </c>
      <c r="C742" s="9">
        <f t="shared" si="32"/>
        <v>1.2607652894363941E-2</v>
      </c>
      <c r="D742" s="9">
        <f t="shared" si="33"/>
        <v>0.23781824481446678</v>
      </c>
    </row>
    <row r="743" spans="1:4" x14ac:dyDescent="0.35">
      <c r="A743" s="5">
        <v>44105</v>
      </c>
      <c r="B743" s="6">
        <v>18729.099999999999</v>
      </c>
      <c r="C743" s="9">
        <f t="shared" si="32"/>
        <v>8.1712627776910907E-3</v>
      </c>
      <c r="D743" s="9">
        <f t="shared" si="33"/>
        <v>0.23699540314910705</v>
      </c>
    </row>
    <row r="744" spans="1:4" x14ac:dyDescent="0.35">
      <c r="A744" s="5">
        <v>44136</v>
      </c>
      <c r="B744" s="6">
        <v>18949.3</v>
      </c>
      <c r="C744" s="9">
        <f t="shared" si="32"/>
        <v>1.175710525332252E-2</v>
      </c>
      <c r="D744" s="9">
        <f t="shared" si="33"/>
        <v>0.24321292201913103</v>
      </c>
    </row>
    <row r="745" spans="1:4" x14ac:dyDescent="0.35">
      <c r="A745" s="5">
        <v>44166</v>
      </c>
      <c r="B745" s="6">
        <v>19114.400000000001</v>
      </c>
      <c r="C745" s="9">
        <f t="shared" si="32"/>
        <v>8.7127228974157589E-3</v>
      </c>
      <c r="D745" s="9">
        <f t="shared" si="33"/>
        <v>0.24761923410810205</v>
      </c>
    </row>
    <row r="746" spans="1:4" x14ac:dyDescent="0.35">
      <c r="A746" s="5">
        <v>44197</v>
      </c>
      <c r="B746" s="6">
        <v>19357</v>
      </c>
      <c r="C746" s="9">
        <f t="shared" si="32"/>
        <v>1.269200184154351E-2</v>
      </c>
      <c r="D746" s="9">
        <f t="shared" si="33"/>
        <v>0.25727461678358021</v>
      </c>
    </row>
    <row r="747" spans="1:4" x14ac:dyDescent="0.35">
      <c r="A747" s="5">
        <v>44228</v>
      </c>
      <c r="B747" s="6">
        <v>19600.400000000001</v>
      </c>
      <c r="C747" s="9">
        <f t="shared" si="32"/>
        <v>1.2574262540683057E-2</v>
      </c>
      <c r="D747" s="9">
        <f t="shared" si="33"/>
        <v>0.26860967100962463</v>
      </c>
    </row>
    <row r="748" spans="1:4" x14ac:dyDescent="0.35">
      <c r="A748" s="5">
        <v>44256</v>
      </c>
      <c r="B748" s="6">
        <v>19841</v>
      </c>
      <c r="C748" s="9">
        <f t="shared" si="32"/>
        <v>1.2275259688577789E-2</v>
      </c>
      <c r="D748" s="9">
        <f t="shared" si="33"/>
        <v>0.24171553380437705</v>
      </c>
    </row>
    <row r="749" spans="1:4" x14ac:dyDescent="0.35">
      <c r="A749" s="5">
        <v>44287</v>
      </c>
      <c r="B749" s="6">
        <v>20116.900000000001</v>
      </c>
      <c r="C749" s="9">
        <f t="shared" si="32"/>
        <v>1.3905549115468041E-2</v>
      </c>
      <c r="D749" s="9">
        <f t="shared" si="33"/>
        <v>0.18351414317315395</v>
      </c>
    </row>
    <row r="750" spans="1:4" x14ac:dyDescent="0.35">
      <c r="A750" s="5">
        <v>44317</v>
      </c>
      <c r="B750" s="6">
        <v>20431</v>
      </c>
      <c r="C750" s="9">
        <f t="shared" si="32"/>
        <v>1.561373770312513E-2</v>
      </c>
      <c r="D750" s="9">
        <f t="shared" si="33"/>
        <v>0.14452330668698288</v>
      </c>
    </row>
    <row r="751" spans="1:4" x14ac:dyDescent="0.35">
      <c r="A751" s="5">
        <v>44348</v>
      </c>
      <c r="B751" s="6">
        <v>20506.599999999999</v>
      </c>
      <c r="C751" s="9">
        <f t="shared" si="32"/>
        <v>3.7002594097204078E-3</v>
      </c>
      <c r="D751" s="9">
        <f t="shared" si="33"/>
        <v>0.13098054788023172</v>
      </c>
    </row>
    <row r="752" spans="1:4" x14ac:dyDescent="0.35">
      <c r="A752" s="5">
        <v>44378</v>
      </c>
      <c r="B752" s="6">
        <v>20663</v>
      </c>
      <c r="C752" s="9">
        <f t="shared" si="32"/>
        <v>7.6268128309910921E-3</v>
      </c>
      <c r="D752" s="9">
        <f t="shared" si="33"/>
        <v>0.12997161809660795</v>
      </c>
    </row>
    <row r="753" spans="1:4" x14ac:dyDescent="0.35">
      <c r="A753" s="5">
        <v>44409</v>
      </c>
      <c r="B753" s="6">
        <v>20847.900000000001</v>
      </c>
      <c r="C753" s="9">
        <f t="shared" si="32"/>
        <v>8.9483618061270143E-3</v>
      </c>
      <c r="D753" s="9">
        <f t="shared" si="33"/>
        <v>0.13637305134634259</v>
      </c>
    </row>
    <row r="754" spans="1:4" x14ac:dyDescent="0.35">
      <c r="A754" s="5">
        <v>44440</v>
      </c>
      <c r="B754" s="6">
        <v>20964.3</v>
      </c>
      <c r="C754" s="9">
        <f t="shared" si="32"/>
        <v>5.5832961593254016E-3</v>
      </c>
      <c r="D754" s="9">
        <f t="shared" si="33"/>
        <v>0.12849014657673608</v>
      </c>
    </row>
    <row r="755" spans="1:4" x14ac:dyDescent="0.35">
      <c r="A755" s="5">
        <v>44470</v>
      </c>
      <c r="B755" s="6">
        <v>21116.3</v>
      </c>
      <c r="C755" s="9">
        <f t="shared" si="32"/>
        <v>7.2504209537165298E-3</v>
      </c>
      <c r="D755" s="9">
        <f t="shared" si="33"/>
        <v>0.12745940808688094</v>
      </c>
    </row>
    <row r="756" spans="1:4" x14ac:dyDescent="0.35">
      <c r="A756" s="5">
        <v>44501</v>
      </c>
      <c r="B756" s="6">
        <v>21316.3</v>
      </c>
      <c r="C756" s="9">
        <f t="shared" si="32"/>
        <v>9.471356250858376E-3</v>
      </c>
      <c r="D756" s="9">
        <f t="shared" si="33"/>
        <v>0.12491226588844961</v>
      </c>
    </row>
    <row r="757" spans="1:4" x14ac:dyDescent="0.35">
      <c r="A757" s="5">
        <v>44531</v>
      </c>
      <c r="B757" s="6">
        <v>21549.4</v>
      </c>
      <c r="C757" s="9">
        <f t="shared" si="32"/>
        <v>1.0935293648522526E-2</v>
      </c>
      <c r="D757" s="9">
        <f t="shared" si="33"/>
        <v>0.12739086761813079</v>
      </c>
    </row>
    <row r="758" spans="1:4" x14ac:dyDescent="0.35">
      <c r="A758" s="5">
        <v>44562</v>
      </c>
      <c r="B758" s="6">
        <v>21562.1</v>
      </c>
      <c r="C758" s="9">
        <f t="shared" si="32"/>
        <v>5.8934355480877443E-4</v>
      </c>
      <c r="D758" s="9">
        <f t="shared" si="33"/>
        <v>0.11391744588520947</v>
      </c>
    </row>
    <row r="759" spans="1:4" x14ac:dyDescent="0.35">
      <c r="A759" s="5">
        <v>44593</v>
      </c>
      <c r="B759" s="6">
        <v>21570.400000000001</v>
      </c>
      <c r="C759" s="9">
        <f t="shared" si="32"/>
        <v>3.8493467704925344E-4</v>
      </c>
      <c r="D759" s="9">
        <f t="shared" si="33"/>
        <v>0.10050815289483883</v>
      </c>
    </row>
    <row r="760" spans="1:4" x14ac:dyDescent="0.35">
      <c r="A760" s="5">
        <v>44621</v>
      </c>
      <c r="B760" s="6">
        <v>21697.5</v>
      </c>
      <c r="C760" s="9">
        <f t="shared" si="32"/>
        <v>5.8923339391017127E-3</v>
      </c>
      <c r="D760" s="9">
        <f t="shared" si="33"/>
        <v>9.356887253666657E-2</v>
      </c>
    </row>
    <row r="761" spans="1:4" x14ac:dyDescent="0.35">
      <c r="A761" s="5">
        <v>44652</v>
      </c>
      <c r="B761" s="6">
        <v>21677.200000000001</v>
      </c>
      <c r="C761" s="9">
        <f t="shared" si="32"/>
        <v>-9.3559165802503674E-4</v>
      </c>
      <c r="D761" s="9">
        <f t="shared" si="33"/>
        <v>7.7561652143222748E-2</v>
      </c>
    </row>
    <row r="762" spans="1:4" x14ac:dyDescent="0.35">
      <c r="A762" s="5">
        <v>44682</v>
      </c>
      <c r="B762" s="6">
        <v>21665.599999999999</v>
      </c>
      <c r="C762" s="9">
        <f t="shared" si="32"/>
        <v>-5.3512446256909207E-4</v>
      </c>
      <c r="D762" s="9">
        <f t="shared" si="33"/>
        <v>6.0427781312710982E-2</v>
      </c>
    </row>
    <row r="763" spans="1:4" x14ac:dyDescent="0.35">
      <c r="A763" s="5">
        <v>44713</v>
      </c>
      <c r="B763" s="6">
        <v>21666.400000000001</v>
      </c>
      <c r="C763" s="9">
        <f t="shared" si="32"/>
        <v>3.6924894764256422E-5</v>
      </c>
      <c r="D763" s="9">
        <f t="shared" si="33"/>
        <v>5.6557401031863019E-2</v>
      </c>
    </row>
    <row r="764" spans="1:4" x14ac:dyDescent="0.35">
      <c r="A764" s="5">
        <v>44743</v>
      </c>
      <c r="B764" s="6">
        <v>21703.599999999999</v>
      </c>
      <c r="C764" s="9">
        <f t="shared" si="32"/>
        <v>1.7169442085440689E-3</v>
      </c>
      <c r="D764" s="9">
        <f t="shared" si="33"/>
        <v>5.0360547839132686E-2</v>
      </c>
    </row>
    <row r="765" spans="1:4" x14ac:dyDescent="0.35">
      <c r="A765" s="5">
        <v>44774</v>
      </c>
      <c r="B765" s="6">
        <v>21660</v>
      </c>
      <c r="C765" s="9">
        <f t="shared" si="32"/>
        <v>-2.0088833188963706E-3</v>
      </c>
      <c r="D765" s="9">
        <f t="shared" si="33"/>
        <v>3.8953563668282953E-2</v>
      </c>
    </row>
    <row r="766" spans="1:4" x14ac:dyDescent="0.35">
      <c r="A766" s="5">
        <v>44805</v>
      </c>
      <c r="B766" s="6">
        <v>21525.3</v>
      </c>
      <c r="C766" s="9">
        <f t="shared" si="32"/>
        <v>-6.2188365650970301E-3</v>
      </c>
      <c r="D766" s="9">
        <f t="shared" si="33"/>
        <v>2.6759777335756407E-2</v>
      </c>
    </row>
    <row r="767" spans="1:4" x14ac:dyDescent="0.35">
      <c r="A767" s="5">
        <v>44835</v>
      </c>
      <c r="B767" s="6">
        <v>21433.3</v>
      </c>
      <c r="C767" s="9">
        <f t="shared" si="32"/>
        <v>-4.2740403153498363E-3</v>
      </c>
      <c r="D767" s="9">
        <f t="shared" si="33"/>
        <v>1.5012099657610412E-2</v>
      </c>
    </row>
    <row r="768" spans="1:4" x14ac:dyDescent="0.35">
      <c r="A768" s="5">
        <v>44866</v>
      </c>
      <c r="B768" s="6">
        <v>21399.3</v>
      </c>
      <c r="C768" s="9">
        <f t="shared" si="32"/>
        <v>-1.586316619465955E-3</v>
      </c>
      <c r="D768" s="9">
        <f t="shared" si="33"/>
        <v>3.8937339031632767E-3</v>
      </c>
    </row>
    <row r="769" spans="1:4" x14ac:dyDescent="0.35">
      <c r="A769" s="5">
        <v>44896</v>
      </c>
      <c r="B769" s="6">
        <v>21358.3</v>
      </c>
      <c r="C769" s="9">
        <f t="shared" si="32"/>
        <v>-1.9159505217460904E-3</v>
      </c>
      <c r="D769" s="9">
        <f t="shared" si="33"/>
        <v>-8.8679963247237925E-3</v>
      </c>
    </row>
    <row r="770" spans="1:4" x14ac:dyDescent="0.35">
      <c r="A770" s="5">
        <v>44927</v>
      </c>
      <c r="B770" s="6">
        <v>21222.2</v>
      </c>
      <c r="C770" s="9">
        <f t="shared" si="32"/>
        <v>-6.3722299995785381E-3</v>
      </c>
      <c r="D770" s="9">
        <f t="shared" si="33"/>
        <v>-1.5763770690238821E-2</v>
      </c>
    </row>
    <row r="771" spans="1:4" x14ac:dyDescent="0.35">
      <c r="A771" s="5">
        <v>44958</v>
      </c>
      <c r="B771" s="6">
        <v>21100.7</v>
      </c>
      <c r="C771" s="9">
        <f t="shared" si="32"/>
        <v>-5.7251368849601247E-3</v>
      </c>
      <c r="D771" s="9">
        <f t="shared" si="33"/>
        <v>-2.1775210473611972E-2</v>
      </c>
    </row>
    <row r="772" spans="1:4" x14ac:dyDescent="0.35">
      <c r="A772" s="5">
        <v>44986</v>
      </c>
      <c r="B772" s="6">
        <v>20876.2</v>
      </c>
      <c r="C772" s="9">
        <f t="shared" ref="C772:C779" si="34">B772/B771-1</f>
        <v>-1.0639457458757273E-2</v>
      </c>
      <c r="D772" s="9">
        <f t="shared" si="33"/>
        <v>-3.7852287129853668E-2</v>
      </c>
    </row>
    <row r="773" spans="1:4" x14ac:dyDescent="0.35">
      <c r="A773" s="5">
        <v>45017</v>
      </c>
      <c r="B773" s="6">
        <v>20705.599999999999</v>
      </c>
      <c r="C773" s="9">
        <f t="shared" si="34"/>
        <v>-8.1719853229994532E-3</v>
      </c>
      <c r="D773" s="9">
        <f t="shared" si="33"/>
        <v>-4.4821286882069766E-2</v>
      </c>
    </row>
    <row r="774" spans="1:4" x14ac:dyDescent="0.35">
      <c r="A774" s="5">
        <v>45047</v>
      </c>
      <c r="B774" s="6">
        <v>20820.3</v>
      </c>
      <c r="C774" s="9">
        <f t="shared" si="34"/>
        <v>5.5395641758750891E-3</v>
      </c>
      <c r="D774" s="9">
        <f t="shared" si="33"/>
        <v>-3.9015766930064255E-2</v>
      </c>
    </row>
    <row r="775" spans="1:4" x14ac:dyDescent="0.35">
      <c r="A775" s="5">
        <v>45078</v>
      </c>
      <c r="B775" s="6">
        <v>20854.3</v>
      </c>
      <c r="C775" s="9">
        <f t="shared" si="34"/>
        <v>1.6330216183244595E-3</v>
      </c>
      <c r="D775" s="9">
        <f t="shared" si="33"/>
        <v>-3.7481999778458897E-2</v>
      </c>
    </row>
    <row r="776" spans="1:4" x14ac:dyDescent="0.35">
      <c r="A776" s="5">
        <v>45108</v>
      </c>
      <c r="B776" s="6">
        <v>20863.7</v>
      </c>
      <c r="C776" s="9">
        <f t="shared" si="34"/>
        <v>4.5074636885455988E-4</v>
      </c>
      <c r="D776" s="9">
        <f t="shared" si="33"/>
        <v>-3.8698649072043234E-2</v>
      </c>
    </row>
    <row r="777" spans="1:4" x14ac:dyDescent="0.35">
      <c r="A777" s="5">
        <v>45139</v>
      </c>
      <c r="B777" s="6">
        <v>20825.3</v>
      </c>
      <c r="C777" s="9">
        <f t="shared" si="34"/>
        <v>-1.8405172620389321E-3</v>
      </c>
      <c r="D777" s="9">
        <f t="shared" si="33"/>
        <v>-3.8536472760849483E-2</v>
      </c>
    </row>
    <row r="778" spans="1:4" x14ac:dyDescent="0.35">
      <c r="A778" s="5">
        <v>45170</v>
      </c>
      <c r="B778" s="6">
        <v>20755.099999999999</v>
      </c>
      <c r="C778" s="9">
        <f t="shared" si="34"/>
        <v>-3.3708998189702077E-3</v>
      </c>
      <c r="D778" s="9">
        <f t="shared" si="33"/>
        <v>-3.5781150553070185E-2</v>
      </c>
    </row>
    <row r="779" spans="1:4" x14ac:dyDescent="0.35">
      <c r="A779" s="5">
        <v>45200</v>
      </c>
      <c r="B779" s="6">
        <v>20725.599999999999</v>
      </c>
      <c r="C779" s="9">
        <f t="shared" si="34"/>
        <v>-1.4213374062278517E-3</v>
      </c>
      <c r="D779" s="9">
        <f t="shared" si="33"/>
        <v>-3.3018713870472616E-2</v>
      </c>
    </row>
  </sheetData>
  <mergeCells count="1">
    <mergeCell ref="F1:K1"/>
  </mergeCells>
  <phoneticPr fontId="0"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Narritives</vt:lpstr>
      <vt:lpstr>FRED Graph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夏瑞泽</dc:creator>
  <cp:lastModifiedBy>瑞泽 夏</cp:lastModifiedBy>
  <dcterms:created xsi:type="dcterms:W3CDTF">2023-12-13T15:27:42Z</dcterms:created>
  <dcterms:modified xsi:type="dcterms:W3CDTF">2023-12-26T12:15:20Z</dcterms:modified>
</cp:coreProperties>
</file>